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UADFD01\Documents\_Plocha\ROZPOČTY\Rozpočty 2020\Všetaty\85-Oprava staničních kolejí v žst. Všetaty\"/>
    </mc:Choice>
  </mc:AlternateContent>
  <bookViews>
    <workbookView xWindow="0" yWindow="0" windowWidth="0" windowHeight="0"/>
  </bookViews>
  <sheets>
    <sheet name="Rekapitulace stavby" sheetId="1" r:id="rId1"/>
    <sheet name="O1 - Oprava SK č.20,22,24..." sheetId="2" r:id="rId2"/>
    <sheet name="O2 - Oprava SK č.3 a v.č...." sheetId="3" r:id="rId3"/>
    <sheet name="O3 - Oprava P2929" sheetId="4" r:id="rId4"/>
    <sheet name="O4 - Přeprava mechanizace" sheetId="5" r:id="rId5"/>
    <sheet name="O5 - VON" sheetId="6" r:id="rId6"/>
    <sheet name="O6 - KSU a TP"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'O1 - Oprava SK č.20,22,24...'!$C$120:$L$962</definedName>
    <definedName name="_xlnm.Print_Area" localSheetId="1">'O1 - Oprava SK č.20,22,24...'!$C$4:$K$76,'O1 - Oprava SK č.20,22,24...'!$C$82:$K$102,'O1 - Oprava SK č.20,22,24...'!$C$108:$L$962</definedName>
    <definedName name="_xlnm.Print_Titles" localSheetId="1">'O1 - Oprava SK č.20,22,24...'!$120:$120</definedName>
    <definedName name="_xlnm._FilterDatabase" localSheetId="2" hidden="1">'O2 - Oprava SK č.3 a v.č....'!$C$120:$L$803</definedName>
    <definedName name="_xlnm.Print_Area" localSheetId="2">'O2 - Oprava SK č.3 a v.č....'!$C$4:$K$76,'O2 - Oprava SK č.3 a v.č....'!$C$82:$K$102,'O2 - Oprava SK č.3 a v.č....'!$C$108:$L$803</definedName>
    <definedName name="_xlnm.Print_Titles" localSheetId="2">'O2 - Oprava SK č.3 a v.č....'!$120:$120</definedName>
    <definedName name="_xlnm._FilterDatabase" localSheetId="3" hidden="1">'O3 - Oprava P2929'!$C$120:$L$432</definedName>
    <definedName name="_xlnm.Print_Area" localSheetId="3">'O3 - Oprava P2929'!$C$4:$K$76,'O3 - Oprava P2929'!$C$82:$K$102,'O3 - Oprava P2929'!$C$108:$L$432</definedName>
    <definedName name="_xlnm.Print_Titles" localSheetId="3">'O3 - Oprava P2929'!$120:$120</definedName>
    <definedName name="_xlnm._FilterDatabase" localSheetId="4" hidden="1">'O4 - Přeprava mechanizace'!$C$116:$L$148</definedName>
    <definedName name="_xlnm.Print_Area" localSheetId="4">'O4 - Přeprava mechanizace'!$C$4:$K$76,'O4 - Přeprava mechanizace'!$C$82:$K$98,'O4 - Přeprava mechanizace'!$C$104:$L$148</definedName>
    <definedName name="_xlnm.Print_Titles" localSheetId="4">'O4 - Přeprava mechanizace'!$116:$116</definedName>
    <definedName name="_xlnm._FilterDatabase" localSheetId="5" hidden="1">'O5 - VON'!$C$116:$L$156</definedName>
    <definedName name="_xlnm.Print_Area" localSheetId="5">'O5 - VON'!$C$4:$K$76,'O5 - VON'!$C$82:$K$98,'O5 - VON'!$C$104:$L$156</definedName>
    <definedName name="_xlnm.Print_Titles" localSheetId="5">'O5 - VON'!$116:$116</definedName>
    <definedName name="_xlnm._FilterDatabase" localSheetId="6" hidden="1">'O6 - KSU a TP'!$C$116:$L$125</definedName>
    <definedName name="_xlnm.Print_Area" localSheetId="6">'O6 - KSU a TP'!$C$4:$K$76,'O6 - KSU a TP'!$C$82:$K$98,'O6 - KSU a TP'!$C$104:$L$125</definedName>
    <definedName name="_xlnm.Print_Titles" localSheetId="6">'O6 - KSU a TP'!$116:$116</definedName>
  </definedNames>
  <calcPr/>
</workbook>
</file>

<file path=xl/calcChain.xml><?xml version="1.0" encoding="utf-8"?>
<calcChain xmlns="http://schemas.openxmlformats.org/spreadsheetml/2006/main">
  <c i="7" l="1" r="K39"/>
  <c r="K38"/>
  <c i="1" r="BA100"/>
  <c i="7" r="K37"/>
  <c i="1" r="AZ100"/>
  <c i="7" r="BI119"/>
  <c r="BH119"/>
  <c r="BG119"/>
  <c r="BF119"/>
  <c r="X119"/>
  <c r="X118"/>
  <c r="X117"/>
  <c r="V119"/>
  <c r="V118"/>
  <c r="V117"/>
  <c r="T119"/>
  <c r="T118"/>
  <c r="T117"/>
  <c i="1" r="AW100"/>
  <c i="7" r="P119"/>
  <c r="F111"/>
  <c r="E109"/>
  <c r="F89"/>
  <c r="E87"/>
  <c r="J24"/>
  <c r="E24"/>
  <c r="J114"/>
  <c r="J23"/>
  <c r="J21"/>
  <c r="E21"/>
  <c r="J113"/>
  <c r="J20"/>
  <c r="J18"/>
  <c r="E18"/>
  <c r="F114"/>
  <c r="J17"/>
  <c r="J15"/>
  <c r="E15"/>
  <c r="F113"/>
  <c r="J14"/>
  <c r="J12"/>
  <c r="J111"/>
  <c r="E7"/>
  <c r="E107"/>
  <c i="6" r="K39"/>
  <c r="K38"/>
  <c i="1" r="BA99"/>
  <c i="6" r="K37"/>
  <c i="1" r="AZ99"/>
  <c i="6" r="BI152"/>
  <c r="BH152"/>
  <c r="BG152"/>
  <c r="BF152"/>
  <c r="X152"/>
  <c r="V152"/>
  <c r="T152"/>
  <c r="P152"/>
  <c r="BI147"/>
  <c r="BH147"/>
  <c r="BG147"/>
  <c r="BF147"/>
  <c r="X147"/>
  <c r="V147"/>
  <c r="T147"/>
  <c r="P147"/>
  <c r="BI141"/>
  <c r="BH141"/>
  <c r="BG141"/>
  <c r="BF141"/>
  <c r="X141"/>
  <c r="V141"/>
  <c r="T141"/>
  <c r="P141"/>
  <c r="BI135"/>
  <c r="BH135"/>
  <c r="BG135"/>
  <c r="BF135"/>
  <c r="X135"/>
  <c r="V135"/>
  <c r="T135"/>
  <c r="P135"/>
  <c r="BI131"/>
  <c r="BH131"/>
  <c r="BG131"/>
  <c r="BF131"/>
  <c r="X131"/>
  <c r="V131"/>
  <c r="T131"/>
  <c r="P131"/>
  <c r="BI127"/>
  <c r="BH127"/>
  <c r="BG127"/>
  <c r="BF127"/>
  <c r="X127"/>
  <c r="V127"/>
  <c r="T127"/>
  <c r="P127"/>
  <c r="BI123"/>
  <c r="BH123"/>
  <c r="BG123"/>
  <c r="BF123"/>
  <c r="X123"/>
  <c r="V123"/>
  <c r="T123"/>
  <c r="P123"/>
  <c r="BI119"/>
  <c r="BH119"/>
  <c r="BG119"/>
  <c r="BF119"/>
  <c r="X119"/>
  <c r="V119"/>
  <c r="T119"/>
  <c r="P119"/>
  <c r="F111"/>
  <c r="E109"/>
  <c r="F89"/>
  <c r="E87"/>
  <c r="J24"/>
  <c r="E24"/>
  <c r="J114"/>
  <c r="J23"/>
  <c r="J21"/>
  <c r="E21"/>
  <c r="J113"/>
  <c r="J20"/>
  <c r="J18"/>
  <c r="E18"/>
  <c r="F92"/>
  <c r="J17"/>
  <c r="J15"/>
  <c r="E15"/>
  <c r="F91"/>
  <c r="J14"/>
  <c r="J12"/>
  <c r="J111"/>
  <c r="E7"/>
  <c r="E107"/>
  <c i="5" r="K39"/>
  <c r="K38"/>
  <c i="1" r="BA98"/>
  <c i="5" r="K37"/>
  <c i="1" r="AZ98"/>
  <c i="5" r="BI128"/>
  <c r="BH128"/>
  <c r="BG128"/>
  <c r="BF128"/>
  <c r="X128"/>
  <c r="X118"/>
  <c r="X117"/>
  <c r="V128"/>
  <c r="V118"/>
  <c r="V117"/>
  <c r="T128"/>
  <c r="T118"/>
  <c r="T117"/>
  <c i="1" r="AW98"/>
  <c i="5" r="P128"/>
  <c r="BI119"/>
  <c r="BH119"/>
  <c r="BG119"/>
  <c r="BF119"/>
  <c r="X119"/>
  <c r="V119"/>
  <c r="T119"/>
  <c r="P119"/>
  <c r="F111"/>
  <c r="E109"/>
  <c r="F89"/>
  <c r="E87"/>
  <c r="J24"/>
  <c r="E24"/>
  <c r="J114"/>
  <c r="J23"/>
  <c r="J21"/>
  <c r="E21"/>
  <c r="J113"/>
  <c r="J20"/>
  <c r="J18"/>
  <c r="E18"/>
  <c r="F114"/>
  <c r="J17"/>
  <c r="J15"/>
  <c r="E15"/>
  <c r="F113"/>
  <c r="J14"/>
  <c r="J12"/>
  <c r="J89"/>
  <c r="E7"/>
  <c r="E107"/>
  <c i="4" r="K39"/>
  <c r="K38"/>
  <c i="1" r="BA97"/>
  <c i="4" r="K37"/>
  <c i="1" r="AZ97"/>
  <c i="4" r="BI428"/>
  <c r="BH428"/>
  <c r="BG428"/>
  <c r="BF428"/>
  <c r="X428"/>
  <c r="V428"/>
  <c r="T428"/>
  <c r="P428"/>
  <c r="BI424"/>
  <c r="BH424"/>
  <c r="BG424"/>
  <c r="BF424"/>
  <c r="X424"/>
  <c r="V424"/>
  <c r="T424"/>
  <c r="P424"/>
  <c r="BI419"/>
  <c r="BH419"/>
  <c r="BG419"/>
  <c r="BF419"/>
  <c r="X419"/>
  <c r="V419"/>
  <c r="T419"/>
  <c r="P419"/>
  <c r="BI414"/>
  <c r="BH414"/>
  <c r="BG414"/>
  <c r="BF414"/>
  <c r="X414"/>
  <c r="V414"/>
  <c r="T414"/>
  <c r="P414"/>
  <c r="BI409"/>
  <c r="BH409"/>
  <c r="BG409"/>
  <c r="BF409"/>
  <c r="X409"/>
  <c r="V409"/>
  <c r="T409"/>
  <c r="P409"/>
  <c r="BI404"/>
  <c r="BH404"/>
  <c r="BG404"/>
  <c r="BF404"/>
  <c r="X404"/>
  <c r="V404"/>
  <c r="T404"/>
  <c r="P404"/>
  <c r="BI395"/>
  <c r="BH395"/>
  <c r="BG395"/>
  <c r="BF395"/>
  <c r="X395"/>
  <c r="V395"/>
  <c r="T395"/>
  <c r="P395"/>
  <c r="BI390"/>
  <c r="BH390"/>
  <c r="BG390"/>
  <c r="BF390"/>
  <c r="X390"/>
  <c r="V390"/>
  <c r="T390"/>
  <c r="P390"/>
  <c r="BI385"/>
  <c r="BH385"/>
  <c r="BG385"/>
  <c r="BF385"/>
  <c r="X385"/>
  <c r="V385"/>
  <c r="T385"/>
  <c r="P385"/>
  <c r="BI381"/>
  <c r="BH381"/>
  <c r="BG381"/>
  <c r="BF381"/>
  <c r="X381"/>
  <c r="V381"/>
  <c r="T381"/>
  <c r="P381"/>
  <c r="BI377"/>
  <c r="BH377"/>
  <c r="BG377"/>
  <c r="BF377"/>
  <c r="X377"/>
  <c r="V377"/>
  <c r="T377"/>
  <c r="P377"/>
  <c r="BI372"/>
  <c r="BH372"/>
  <c r="BG372"/>
  <c r="BF372"/>
  <c r="X372"/>
  <c r="V372"/>
  <c r="T372"/>
  <c r="P372"/>
  <c r="BI367"/>
  <c r="BH367"/>
  <c r="BG367"/>
  <c r="BF367"/>
  <c r="X367"/>
  <c r="V367"/>
  <c r="T367"/>
  <c r="P367"/>
  <c r="BI360"/>
  <c r="BH360"/>
  <c r="BG360"/>
  <c r="BF360"/>
  <c r="X360"/>
  <c r="V360"/>
  <c r="T360"/>
  <c r="P360"/>
  <c r="BI355"/>
  <c r="BH355"/>
  <c r="BG355"/>
  <c r="BF355"/>
  <c r="X355"/>
  <c r="V355"/>
  <c r="T355"/>
  <c r="P355"/>
  <c r="BI348"/>
  <c r="BH348"/>
  <c r="BG348"/>
  <c r="BF348"/>
  <c r="X348"/>
  <c r="V348"/>
  <c r="T348"/>
  <c r="P348"/>
  <c r="BI341"/>
  <c r="BH341"/>
  <c r="BG341"/>
  <c r="BF341"/>
  <c r="X341"/>
  <c r="V341"/>
  <c r="T341"/>
  <c r="P341"/>
  <c r="BI336"/>
  <c r="BH336"/>
  <c r="BG336"/>
  <c r="BF336"/>
  <c r="X336"/>
  <c r="V336"/>
  <c r="T336"/>
  <c r="P336"/>
  <c r="BI331"/>
  <c r="BH331"/>
  <c r="BG331"/>
  <c r="BF331"/>
  <c r="X331"/>
  <c r="V331"/>
  <c r="T331"/>
  <c r="P331"/>
  <c r="BI326"/>
  <c r="BH326"/>
  <c r="BG326"/>
  <c r="BF326"/>
  <c r="X326"/>
  <c r="V326"/>
  <c r="T326"/>
  <c r="P326"/>
  <c r="BI321"/>
  <c r="BH321"/>
  <c r="BG321"/>
  <c r="BF321"/>
  <c r="X321"/>
  <c r="V321"/>
  <c r="T321"/>
  <c r="P321"/>
  <c r="BI317"/>
  <c r="BH317"/>
  <c r="BG317"/>
  <c r="BF317"/>
  <c r="X317"/>
  <c r="V317"/>
  <c r="T317"/>
  <c r="P317"/>
  <c r="BI313"/>
  <c r="BH313"/>
  <c r="BG313"/>
  <c r="BF313"/>
  <c r="X313"/>
  <c r="V313"/>
  <c r="T313"/>
  <c r="P313"/>
  <c r="BI309"/>
  <c r="BH309"/>
  <c r="BG309"/>
  <c r="BF309"/>
  <c r="X309"/>
  <c r="V309"/>
  <c r="T309"/>
  <c r="P309"/>
  <c r="BI305"/>
  <c r="BH305"/>
  <c r="BG305"/>
  <c r="BF305"/>
  <c r="X305"/>
  <c r="V305"/>
  <c r="T305"/>
  <c r="P305"/>
  <c r="BI298"/>
  <c r="BH298"/>
  <c r="BG298"/>
  <c r="BF298"/>
  <c r="X298"/>
  <c r="V298"/>
  <c r="T298"/>
  <c r="P298"/>
  <c r="BI291"/>
  <c r="BH291"/>
  <c r="BG291"/>
  <c r="BF291"/>
  <c r="X291"/>
  <c r="V291"/>
  <c r="T291"/>
  <c r="P291"/>
  <c r="BI284"/>
  <c r="BH284"/>
  <c r="BG284"/>
  <c r="BF284"/>
  <c r="X284"/>
  <c r="V284"/>
  <c r="T284"/>
  <c r="P284"/>
  <c r="BI277"/>
  <c r="BH277"/>
  <c r="BG277"/>
  <c r="BF277"/>
  <c r="X277"/>
  <c r="V277"/>
  <c r="T277"/>
  <c r="P277"/>
  <c r="BI272"/>
  <c r="BH272"/>
  <c r="BG272"/>
  <c r="BF272"/>
  <c r="X272"/>
  <c r="V272"/>
  <c r="T272"/>
  <c r="P272"/>
  <c r="BI265"/>
  <c r="BH265"/>
  <c r="BG265"/>
  <c r="BF265"/>
  <c r="X265"/>
  <c r="V265"/>
  <c r="T265"/>
  <c r="P265"/>
  <c r="BI259"/>
  <c r="BH259"/>
  <c r="BG259"/>
  <c r="BF259"/>
  <c r="X259"/>
  <c r="V259"/>
  <c r="T259"/>
  <c r="P259"/>
  <c r="BI254"/>
  <c r="BH254"/>
  <c r="BG254"/>
  <c r="BF254"/>
  <c r="X254"/>
  <c r="V254"/>
  <c r="T254"/>
  <c r="P254"/>
  <c r="BI245"/>
  <c r="BH245"/>
  <c r="BG245"/>
  <c r="BF245"/>
  <c r="X245"/>
  <c r="V245"/>
  <c r="T245"/>
  <c r="P245"/>
  <c r="BI240"/>
  <c r="BH240"/>
  <c r="BG240"/>
  <c r="BF240"/>
  <c r="X240"/>
  <c r="V240"/>
  <c r="T240"/>
  <c r="P240"/>
  <c r="BI233"/>
  <c r="BH233"/>
  <c r="BG233"/>
  <c r="BF233"/>
  <c r="X233"/>
  <c r="V233"/>
  <c r="T233"/>
  <c r="P233"/>
  <c r="BI227"/>
  <c r="BH227"/>
  <c r="BG227"/>
  <c r="BF227"/>
  <c r="X227"/>
  <c r="V227"/>
  <c r="T227"/>
  <c r="P227"/>
  <c r="BI223"/>
  <c r="BH223"/>
  <c r="BG223"/>
  <c r="BF223"/>
  <c r="X223"/>
  <c r="V223"/>
  <c r="T223"/>
  <c r="P223"/>
  <c r="BI218"/>
  <c r="BH218"/>
  <c r="BG218"/>
  <c r="BF218"/>
  <c r="X218"/>
  <c r="V218"/>
  <c r="T218"/>
  <c r="P218"/>
  <c r="BI211"/>
  <c r="BH211"/>
  <c r="BG211"/>
  <c r="BF211"/>
  <c r="X211"/>
  <c r="V211"/>
  <c r="T211"/>
  <c r="P211"/>
  <c r="BI206"/>
  <c r="BH206"/>
  <c r="BG206"/>
  <c r="BF206"/>
  <c r="X206"/>
  <c r="V206"/>
  <c r="T206"/>
  <c r="P206"/>
  <c r="BI197"/>
  <c r="BH197"/>
  <c r="BG197"/>
  <c r="BF197"/>
  <c r="X197"/>
  <c r="V197"/>
  <c r="T197"/>
  <c r="P197"/>
  <c r="BI190"/>
  <c r="BH190"/>
  <c r="BG190"/>
  <c r="BF190"/>
  <c r="X190"/>
  <c r="V190"/>
  <c r="T190"/>
  <c r="P190"/>
  <c r="BI185"/>
  <c r="BH185"/>
  <c r="BG185"/>
  <c r="BF185"/>
  <c r="X185"/>
  <c r="V185"/>
  <c r="T185"/>
  <c r="P185"/>
  <c r="BI180"/>
  <c r="BH180"/>
  <c r="BG180"/>
  <c r="BF180"/>
  <c r="X180"/>
  <c r="V180"/>
  <c r="T180"/>
  <c r="P180"/>
  <c r="BI171"/>
  <c r="BH171"/>
  <c r="BG171"/>
  <c r="BF171"/>
  <c r="X171"/>
  <c r="V171"/>
  <c r="T171"/>
  <c r="P171"/>
  <c r="BI163"/>
  <c r="BH163"/>
  <c r="BG163"/>
  <c r="BF163"/>
  <c r="X163"/>
  <c r="V163"/>
  <c r="T163"/>
  <c r="P163"/>
  <c r="BI155"/>
  <c r="BH155"/>
  <c r="BG155"/>
  <c r="BF155"/>
  <c r="X155"/>
  <c r="V155"/>
  <c r="T155"/>
  <c r="P155"/>
  <c r="BI147"/>
  <c r="BH147"/>
  <c r="BG147"/>
  <c r="BF147"/>
  <c r="X147"/>
  <c r="V147"/>
  <c r="T147"/>
  <c r="P147"/>
  <c r="BI139"/>
  <c r="BH139"/>
  <c r="BG139"/>
  <c r="BF139"/>
  <c r="X139"/>
  <c r="V139"/>
  <c r="T139"/>
  <c r="P139"/>
  <c r="BI131"/>
  <c r="BH131"/>
  <c r="BG131"/>
  <c r="BF131"/>
  <c r="X131"/>
  <c r="V131"/>
  <c r="T131"/>
  <c r="P131"/>
  <c r="BI123"/>
  <c r="BH123"/>
  <c r="BG123"/>
  <c r="BF123"/>
  <c r="X123"/>
  <c r="V123"/>
  <c r="T123"/>
  <c r="P123"/>
  <c r="F115"/>
  <c r="E113"/>
  <c r="F89"/>
  <c r="E87"/>
  <c r="J24"/>
  <c r="E24"/>
  <c r="J92"/>
  <c r="J23"/>
  <c r="J21"/>
  <c r="E21"/>
  <c r="J117"/>
  <c r="J20"/>
  <c r="J18"/>
  <c r="E18"/>
  <c r="F92"/>
  <c r="J17"/>
  <c r="J15"/>
  <c r="E15"/>
  <c r="F91"/>
  <c r="J14"/>
  <c r="J12"/>
  <c r="J115"/>
  <c r="E7"/>
  <c r="E85"/>
  <c i="3" r="K39"/>
  <c r="K38"/>
  <c i="1" r="BA96"/>
  <c i="3" r="K37"/>
  <c i="1" r="AZ96"/>
  <c i="3" r="BI800"/>
  <c r="BH800"/>
  <c r="BG800"/>
  <c r="BF800"/>
  <c r="X800"/>
  <c r="V800"/>
  <c r="T800"/>
  <c r="P800"/>
  <c r="BI794"/>
  <c r="BH794"/>
  <c r="BG794"/>
  <c r="BF794"/>
  <c r="X794"/>
  <c r="V794"/>
  <c r="T794"/>
  <c r="P794"/>
  <c r="BI789"/>
  <c r="BH789"/>
  <c r="BG789"/>
  <c r="BF789"/>
  <c r="X789"/>
  <c r="V789"/>
  <c r="T789"/>
  <c r="P789"/>
  <c r="BI784"/>
  <c r="BH784"/>
  <c r="BG784"/>
  <c r="BF784"/>
  <c r="X784"/>
  <c r="V784"/>
  <c r="T784"/>
  <c r="P784"/>
  <c r="BI779"/>
  <c r="BH779"/>
  <c r="BG779"/>
  <c r="BF779"/>
  <c r="X779"/>
  <c r="V779"/>
  <c r="T779"/>
  <c r="P779"/>
  <c r="BI774"/>
  <c r="BH774"/>
  <c r="BG774"/>
  <c r="BF774"/>
  <c r="X774"/>
  <c r="V774"/>
  <c r="T774"/>
  <c r="P774"/>
  <c r="BI769"/>
  <c r="BH769"/>
  <c r="BG769"/>
  <c r="BF769"/>
  <c r="X769"/>
  <c r="V769"/>
  <c r="T769"/>
  <c r="P769"/>
  <c r="BI762"/>
  <c r="BH762"/>
  <c r="BG762"/>
  <c r="BF762"/>
  <c r="X762"/>
  <c r="V762"/>
  <c r="T762"/>
  <c r="P762"/>
  <c r="BI756"/>
  <c r="BH756"/>
  <c r="BG756"/>
  <c r="BF756"/>
  <c r="X756"/>
  <c r="V756"/>
  <c r="T756"/>
  <c r="P756"/>
  <c r="BI751"/>
  <c r="BH751"/>
  <c r="BG751"/>
  <c r="BF751"/>
  <c r="X751"/>
  <c r="V751"/>
  <c r="T751"/>
  <c r="P751"/>
  <c r="BI740"/>
  <c r="BH740"/>
  <c r="BG740"/>
  <c r="BF740"/>
  <c r="X740"/>
  <c r="V740"/>
  <c r="T740"/>
  <c r="P740"/>
  <c r="BI735"/>
  <c r="BH735"/>
  <c r="BG735"/>
  <c r="BF735"/>
  <c r="X735"/>
  <c r="V735"/>
  <c r="T735"/>
  <c r="P735"/>
  <c r="BI730"/>
  <c r="BH730"/>
  <c r="BG730"/>
  <c r="BF730"/>
  <c r="X730"/>
  <c r="V730"/>
  <c r="T730"/>
  <c r="P730"/>
  <c r="BI726"/>
  <c r="BH726"/>
  <c r="BG726"/>
  <c r="BF726"/>
  <c r="X726"/>
  <c r="V726"/>
  <c r="T726"/>
  <c r="P726"/>
  <c r="BI722"/>
  <c r="BH722"/>
  <c r="BG722"/>
  <c r="BF722"/>
  <c r="X722"/>
  <c r="V722"/>
  <c r="T722"/>
  <c r="P722"/>
  <c r="BI716"/>
  <c r="BH716"/>
  <c r="BG716"/>
  <c r="BF716"/>
  <c r="X716"/>
  <c r="V716"/>
  <c r="T716"/>
  <c r="P716"/>
  <c r="BI712"/>
  <c r="BH712"/>
  <c r="BG712"/>
  <c r="BF712"/>
  <c r="X712"/>
  <c r="V712"/>
  <c r="T712"/>
  <c r="P712"/>
  <c r="BI707"/>
  <c r="BH707"/>
  <c r="BG707"/>
  <c r="BF707"/>
  <c r="X707"/>
  <c r="V707"/>
  <c r="T707"/>
  <c r="P707"/>
  <c r="BI702"/>
  <c r="BH702"/>
  <c r="BG702"/>
  <c r="BF702"/>
  <c r="X702"/>
  <c r="V702"/>
  <c r="T702"/>
  <c r="P702"/>
  <c r="BI697"/>
  <c r="BH697"/>
  <c r="BG697"/>
  <c r="BF697"/>
  <c r="X697"/>
  <c r="V697"/>
  <c r="T697"/>
  <c r="P697"/>
  <c r="BI692"/>
  <c r="BH692"/>
  <c r="BG692"/>
  <c r="BF692"/>
  <c r="X692"/>
  <c r="V692"/>
  <c r="T692"/>
  <c r="P692"/>
  <c r="BI687"/>
  <c r="BH687"/>
  <c r="BG687"/>
  <c r="BF687"/>
  <c r="X687"/>
  <c r="V687"/>
  <c r="T687"/>
  <c r="P687"/>
  <c r="BI682"/>
  <c r="BH682"/>
  <c r="BG682"/>
  <c r="BF682"/>
  <c r="X682"/>
  <c r="V682"/>
  <c r="T682"/>
  <c r="P682"/>
  <c r="BI677"/>
  <c r="BH677"/>
  <c r="BG677"/>
  <c r="BF677"/>
  <c r="X677"/>
  <c r="V677"/>
  <c r="T677"/>
  <c r="P677"/>
  <c r="BI672"/>
  <c r="BH672"/>
  <c r="BG672"/>
  <c r="BF672"/>
  <c r="X672"/>
  <c r="V672"/>
  <c r="T672"/>
  <c r="P672"/>
  <c r="BI667"/>
  <c r="BH667"/>
  <c r="BG667"/>
  <c r="BF667"/>
  <c r="X667"/>
  <c r="V667"/>
  <c r="T667"/>
  <c r="P667"/>
  <c r="BI662"/>
  <c r="BH662"/>
  <c r="BG662"/>
  <c r="BF662"/>
  <c r="X662"/>
  <c r="V662"/>
  <c r="T662"/>
  <c r="P662"/>
  <c r="BI658"/>
  <c r="BH658"/>
  <c r="BG658"/>
  <c r="BF658"/>
  <c r="X658"/>
  <c r="V658"/>
  <c r="T658"/>
  <c r="P658"/>
  <c r="BI650"/>
  <c r="BH650"/>
  <c r="BG650"/>
  <c r="BF650"/>
  <c r="X650"/>
  <c r="V650"/>
  <c r="T650"/>
  <c r="P650"/>
  <c r="BI643"/>
  <c r="BH643"/>
  <c r="BG643"/>
  <c r="BF643"/>
  <c r="X643"/>
  <c r="V643"/>
  <c r="T643"/>
  <c r="P643"/>
  <c r="BI638"/>
  <c r="BH638"/>
  <c r="BG638"/>
  <c r="BF638"/>
  <c r="X638"/>
  <c r="V638"/>
  <c r="T638"/>
  <c r="P638"/>
  <c r="BI632"/>
  <c r="BH632"/>
  <c r="BG632"/>
  <c r="BF632"/>
  <c r="X632"/>
  <c r="V632"/>
  <c r="T632"/>
  <c r="P632"/>
  <c r="BI628"/>
  <c r="BH628"/>
  <c r="BG628"/>
  <c r="BF628"/>
  <c r="X628"/>
  <c r="V628"/>
  <c r="T628"/>
  <c r="P628"/>
  <c r="BI623"/>
  <c r="BH623"/>
  <c r="BG623"/>
  <c r="BF623"/>
  <c r="X623"/>
  <c r="V623"/>
  <c r="T623"/>
  <c r="P623"/>
  <c r="BI618"/>
  <c r="BH618"/>
  <c r="BG618"/>
  <c r="BF618"/>
  <c r="X618"/>
  <c r="V618"/>
  <c r="T618"/>
  <c r="P618"/>
  <c r="BI613"/>
  <c r="BH613"/>
  <c r="BG613"/>
  <c r="BF613"/>
  <c r="X613"/>
  <c r="V613"/>
  <c r="T613"/>
  <c r="P613"/>
  <c r="BI608"/>
  <c r="BH608"/>
  <c r="BG608"/>
  <c r="BF608"/>
  <c r="X608"/>
  <c r="V608"/>
  <c r="T608"/>
  <c r="P608"/>
  <c r="BI603"/>
  <c r="BH603"/>
  <c r="BG603"/>
  <c r="BF603"/>
  <c r="X603"/>
  <c r="V603"/>
  <c r="T603"/>
  <c r="P603"/>
  <c r="BI598"/>
  <c r="BH598"/>
  <c r="BG598"/>
  <c r="BF598"/>
  <c r="X598"/>
  <c r="V598"/>
  <c r="T598"/>
  <c r="P598"/>
  <c r="BI592"/>
  <c r="BH592"/>
  <c r="BG592"/>
  <c r="BF592"/>
  <c r="X592"/>
  <c r="V592"/>
  <c r="T592"/>
  <c r="P592"/>
  <c r="BI585"/>
  <c r="BH585"/>
  <c r="BG585"/>
  <c r="BF585"/>
  <c r="X585"/>
  <c r="V585"/>
  <c r="T585"/>
  <c r="P585"/>
  <c r="BI574"/>
  <c r="BH574"/>
  <c r="BG574"/>
  <c r="BF574"/>
  <c r="X574"/>
  <c r="V574"/>
  <c r="T574"/>
  <c r="P574"/>
  <c r="BI568"/>
  <c r="BH568"/>
  <c r="BG568"/>
  <c r="BF568"/>
  <c r="X568"/>
  <c r="V568"/>
  <c r="T568"/>
  <c r="P568"/>
  <c r="BI561"/>
  <c r="BH561"/>
  <c r="BG561"/>
  <c r="BF561"/>
  <c r="X561"/>
  <c r="V561"/>
  <c r="T561"/>
  <c r="P561"/>
  <c r="BI556"/>
  <c r="BH556"/>
  <c r="BG556"/>
  <c r="BF556"/>
  <c r="X556"/>
  <c r="V556"/>
  <c r="T556"/>
  <c r="P556"/>
  <c r="BI551"/>
  <c r="BH551"/>
  <c r="BG551"/>
  <c r="BF551"/>
  <c r="X551"/>
  <c r="V551"/>
  <c r="T551"/>
  <c r="P551"/>
  <c r="BI544"/>
  <c r="BH544"/>
  <c r="BG544"/>
  <c r="BF544"/>
  <c r="X544"/>
  <c r="V544"/>
  <c r="T544"/>
  <c r="P544"/>
  <c r="BI537"/>
  <c r="BH537"/>
  <c r="BG537"/>
  <c r="BF537"/>
  <c r="X537"/>
  <c r="V537"/>
  <c r="T537"/>
  <c r="P537"/>
  <c r="BI526"/>
  <c r="BH526"/>
  <c r="BG526"/>
  <c r="BF526"/>
  <c r="X526"/>
  <c r="V526"/>
  <c r="T526"/>
  <c r="P526"/>
  <c r="BI519"/>
  <c r="BH519"/>
  <c r="BG519"/>
  <c r="BF519"/>
  <c r="X519"/>
  <c r="V519"/>
  <c r="T519"/>
  <c r="P519"/>
  <c r="BI510"/>
  <c r="BH510"/>
  <c r="BG510"/>
  <c r="BF510"/>
  <c r="X510"/>
  <c r="V510"/>
  <c r="T510"/>
  <c r="P510"/>
  <c r="BI505"/>
  <c r="BH505"/>
  <c r="BG505"/>
  <c r="BF505"/>
  <c r="X505"/>
  <c r="V505"/>
  <c r="T505"/>
  <c r="P505"/>
  <c r="BI500"/>
  <c r="BH500"/>
  <c r="BG500"/>
  <c r="BF500"/>
  <c r="X500"/>
  <c r="V500"/>
  <c r="T500"/>
  <c r="P500"/>
  <c r="BI495"/>
  <c r="BH495"/>
  <c r="BG495"/>
  <c r="BF495"/>
  <c r="X495"/>
  <c r="V495"/>
  <c r="T495"/>
  <c r="P495"/>
  <c r="BI488"/>
  <c r="BH488"/>
  <c r="BG488"/>
  <c r="BF488"/>
  <c r="X488"/>
  <c r="V488"/>
  <c r="T488"/>
  <c r="P488"/>
  <c r="BI481"/>
  <c r="BH481"/>
  <c r="BG481"/>
  <c r="BF481"/>
  <c r="X481"/>
  <c r="V481"/>
  <c r="T481"/>
  <c r="P481"/>
  <c r="BI466"/>
  <c r="BH466"/>
  <c r="BG466"/>
  <c r="BF466"/>
  <c r="X466"/>
  <c r="V466"/>
  <c r="T466"/>
  <c r="P466"/>
  <c r="BI459"/>
  <c r="BH459"/>
  <c r="BG459"/>
  <c r="BF459"/>
  <c r="X459"/>
  <c r="V459"/>
  <c r="T459"/>
  <c r="P459"/>
  <c r="BI449"/>
  <c r="BH449"/>
  <c r="BG449"/>
  <c r="BF449"/>
  <c r="X449"/>
  <c r="V449"/>
  <c r="T449"/>
  <c r="P449"/>
  <c r="BI432"/>
  <c r="BH432"/>
  <c r="BG432"/>
  <c r="BF432"/>
  <c r="X432"/>
  <c r="V432"/>
  <c r="T432"/>
  <c r="P432"/>
  <c r="BI426"/>
  <c r="BH426"/>
  <c r="BG426"/>
  <c r="BF426"/>
  <c r="X426"/>
  <c r="V426"/>
  <c r="T426"/>
  <c r="P426"/>
  <c r="BI421"/>
  <c r="BH421"/>
  <c r="BG421"/>
  <c r="BF421"/>
  <c r="X421"/>
  <c r="V421"/>
  <c r="T421"/>
  <c r="P421"/>
  <c r="BI415"/>
  <c r="BH415"/>
  <c r="BG415"/>
  <c r="BF415"/>
  <c r="X415"/>
  <c r="V415"/>
  <c r="T415"/>
  <c r="P415"/>
  <c r="BI405"/>
  <c r="BH405"/>
  <c r="BG405"/>
  <c r="BF405"/>
  <c r="X405"/>
  <c r="V405"/>
  <c r="T405"/>
  <c r="P405"/>
  <c r="BI386"/>
  <c r="BH386"/>
  <c r="BG386"/>
  <c r="BF386"/>
  <c r="X386"/>
  <c r="V386"/>
  <c r="T386"/>
  <c r="P386"/>
  <c r="BI367"/>
  <c r="BH367"/>
  <c r="BG367"/>
  <c r="BF367"/>
  <c r="X367"/>
  <c r="V367"/>
  <c r="T367"/>
  <c r="P367"/>
  <c r="BI348"/>
  <c r="BH348"/>
  <c r="BG348"/>
  <c r="BF348"/>
  <c r="X348"/>
  <c r="V348"/>
  <c r="T348"/>
  <c r="P348"/>
  <c r="BI342"/>
  <c r="BH342"/>
  <c r="BG342"/>
  <c r="BF342"/>
  <c r="X342"/>
  <c r="V342"/>
  <c r="T342"/>
  <c r="P342"/>
  <c r="BI336"/>
  <c r="BH336"/>
  <c r="BG336"/>
  <c r="BF336"/>
  <c r="X336"/>
  <c r="V336"/>
  <c r="T336"/>
  <c r="P336"/>
  <c r="BI330"/>
  <c r="BH330"/>
  <c r="BG330"/>
  <c r="BF330"/>
  <c r="X330"/>
  <c r="V330"/>
  <c r="T330"/>
  <c r="P330"/>
  <c r="BI322"/>
  <c r="BH322"/>
  <c r="BG322"/>
  <c r="BF322"/>
  <c r="X322"/>
  <c r="V322"/>
  <c r="T322"/>
  <c r="P322"/>
  <c r="BI316"/>
  <c r="BH316"/>
  <c r="BG316"/>
  <c r="BF316"/>
  <c r="X316"/>
  <c r="V316"/>
  <c r="T316"/>
  <c r="P316"/>
  <c r="BI310"/>
  <c r="BH310"/>
  <c r="BG310"/>
  <c r="BF310"/>
  <c r="X310"/>
  <c r="V310"/>
  <c r="T310"/>
  <c r="P310"/>
  <c r="BI304"/>
  <c r="BH304"/>
  <c r="BG304"/>
  <c r="BF304"/>
  <c r="X304"/>
  <c r="V304"/>
  <c r="T304"/>
  <c r="P304"/>
  <c r="BI298"/>
  <c r="BH298"/>
  <c r="BG298"/>
  <c r="BF298"/>
  <c r="X298"/>
  <c r="V298"/>
  <c r="T298"/>
  <c r="P298"/>
  <c r="BI292"/>
  <c r="BH292"/>
  <c r="BG292"/>
  <c r="BF292"/>
  <c r="X292"/>
  <c r="V292"/>
  <c r="T292"/>
  <c r="P292"/>
  <c r="BI286"/>
  <c r="BH286"/>
  <c r="BG286"/>
  <c r="BF286"/>
  <c r="X286"/>
  <c r="V286"/>
  <c r="T286"/>
  <c r="P286"/>
  <c r="BI280"/>
  <c r="BH280"/>
  <c r="BG280"/>
  <c r="BF280"/>
  <c r="X280"/>
  <c r="V280"/>
  <c r="T280"/>
  <c r="P280"/>
  <c r="BI274"/>
  <c r="BH274"/>
  <c r="BG274"/>
  <c r="BF274"/>
  <c r="X274"/>
  <c r="V274"/>
  <c r="T274"/>
  <c r="P274"/>
  <c r="BI268"/>
  <c r="BH268"/>
  <c r="BG268"/>
  <c r="BF268"/>
  <c r="X268"/>
  <c r="V268"/>
  <c r="T268"/>
  <c r="P268"/>
  <c r="BI262"/>
  <c r="BH262"/>
  <c r="BG262"/>
  <c r="BF262"/>
  <c r="X262"/>
  <c r="V262"/>
  <c r="T262"/>
  <c r="P262"/>
  <c r="BI256"/>
  <c r="BH256"/>
  <c r="BG256"/>
  <c r="BF256"/>
  <c r="X256"/>
  <c r="V256"/>
  <c r="T256"/>
  <c r="P256"/>
  <c r="BI250"/>
  <c r="BH250"/>
  <c r="BG250"/>
  <c r="BF250"/>
  <c r="X250"/>
  <c r="V250"/>
  <c r="T250"/>
  <c r="P250"/>
  <c r="BI244"/>
  <c r="BH244"/>
  <c r="BG244"/>
  <c r="BF244"/>
  <c r="X244"/>
  <c r="V244"/>
  <c r="T244"/>
  <c r="P244"/>
  <c r="BI238"/>
  <c r="BH238"/>
  <c r="BG238"/>
  <c r="BF238"/>
  <c r="X238"/>
  <c r="V238"/>
  <c r="T238"/>
  <c r="P238"/>
  <c r="BI232"/>
  <c r="BH232"/>
  <c r="BG232"/>
  <c r="BF232"/>
  <c r="X232"/>
  <c r="V232"/>
  <c r="T232"/>
  <c r="P232"/>
  <c r="BI226"/>
  <c r="BH226"/>
  <c r="BG226"/>
  <c r="BF226"/>
  <c r="X226"/>
  <c r="V226"/>
  <c r="T226"/>
  <c r="P226"/>
  <c r="BI220"/>
  <c r="BH220"/>
  <c r="BG220"/>
  <c r="BF220"/>
  <c r="X220"/>
  <c r="V220"/>
  <c r="T220"/>
  <c r="P220"/>
  <c r="BI214"/>
  <c r="BH214"/>
  <c r="BG214"/>
  <c r="BF214"/>
  <c r="X214"/>
  <c r="V214"/>
  <c r="T214"/>
  <c r="P214"/>
  <c r="BI208"/>
  <c r="BH208"/>
  <c r="BG208"/>
  <c r="BF208"/>
  <c r="X208"/>
  <c r="V208"/>
  <c r="T208"/>
  <c r="P208"/>
  <c r="BI200"/>
  <c r="BH200"/>
  <c r="BG200"/>
  <c r="BF200"/>
  <c r="X200"/>
  <c r="V200"/>
  <c r="T200"/>
  <c r="P200"/>
  <c r="BI194"/>
  <c r="BH194"/>
  <c r="BG194"/>
  <c r="BF194"/>
  <c r="X194"/>
  <c r="V194"/>
  <c r="T194"/>
  <c r="P194"/>
  <c r="BI188"/>
  <c r="BH188"/>
  <c r="BG188"/>
  <c r="BF188"/>
  <c r="X188"/>
  <c r="V188"/>
  <c r="T188"/>
  <c r="P188"/>
  <c r="BI178"/>
  <c r="BH178"/>
  <c r="BG178"/>
  <c r="BF178"/>
  <c r="X178"/>
  <c r="V178"/>
  <c r="T178"/>
  <c r="P178"/>
  <c r="BI172"/>
  <c r="BH172"/>
  <c r="BG172"/>
  <c r="BF172"/>
  <c r="X172"/>
  <c r="V172"/>
  <c r="T172"/>
  <c r="P172"/>
  <c r="BI166"/>
  <c r="BH166"/>
  <c r="BG166"/>
  <c r="BF166"/>
  <c r="X166"/>
  <c r="V166"/>
  <c r="T166"/>
  <c r="P166"/>
  <c r="BI160"/>
  <c r="BH160"/>
  <c r="BG160"/>
  <c r="BF160"/>
  <c r="X160"/>
  <c r="V160"/>
  <c r="T160"/>
  <c r="P160"/>
  <c r="BI154"/>
  <c r="BH154"/>
  <c r="BG154"/>
  <c r="BF154"/>
  <c r="X154"/>
  <c r="V154"/>
  <c r="T154"/>
  <c r="P154"/>
  <c r="BI148"/>
  <c r="BH148"/>
  <c r="BG148"/>
  <c r="BF148"/>
  <c r="X148"/>
  <c r="V148"/>
  <c r="T148"/>
  <c r="P148"/>
  <c r="BI142"/>
  <c r="BH142"/>
  <c r="BG142"/>
  <c r="BF142"/>
  <c r="X142"/>
  <c r="V142"/>
  <c r="T142"/>
  <c r="P142"/>
  <c r="BI135"/>
  <c r="BH135"/>
  <c r="BG135"/>
  <c r="BF135"/>
  <c r="X135"/>
  <c r="V135"/>
  <c r="T135"/>
  <c r="P135"/>
  <c r="BI123"/>
  <c r="BH123"/>
  <c r="BG123"/>
  <c r="BF123"/>
  <c r="X123"/>
  <c r="V123"/>
  <c r="T123"/>
  <c r="P123"/>
  <c r="F115"/>
  <c r="E113"/>
  <c r="F89"/>
  <c r="E87"/>
  <c r="J24"/>
  <c r="E24"/>
  <c r="J118"/>
  <c r="J23"/>
  <c r="J21"/>
  <c r="E21"/>
  <c r="J117"/>
  <c r="J20"/>
  <c r="J18"/>
  <c r="E18"/>
  <c r="F92"/>
  <c r="J17"/>
  <c r="J15"/>
  <c r="E15"/>
  <c r="F91"/>
  <c r="J14"/>
  <c r="J12"/>
  <c r="J115"/>
  <c r="E7"/>
  <c r="E111"/>
  <c i="2" r="K39"/>
  <c r="K38"/>
  <c i="1" r="BA95"/>
  <c i="2" r="K37"/>
  <c i="1" r="AZ95"/>
  <c i="2" r="BI959"/>
  <c r="BH959"/>
  <c r="BG959"/>
  <c r="BF959"/>
  <c r="X959"/>
  <c r="V959"/>
  <c r="T959"/>
  <c r="P959"/>
  <c r="BI955"/>
  <c r="BH955"/>
  <c r="BG955"/>
  <c r="BF955"/>
  <c r="X955"/>
  <c r="V955"/>
  <c r="T955"/>
  <c r="P955"/>
  <c r="BI948"/>
  <c r="BH948"/>
  <c r="BG948"/>
  <c r="BF948"/>
  <c r="X948"/>
  <c r="V948"/>
  <c r="T948"/>
  <c r="P948"/>
  <c r="BI943"/>
  <c r="BH943"/>
  <c r="BG943"/>
  <c r="BF943"/>
  <c r="X943"/>
  <c r="V943"/>
  <c r="T943"/>
  <c r="P943"/>
  <c r="BI938"/>
  <c r="BH938"/>
  <c r="BG938"/>
  <c r="BF938"/>
  <c r="X938"/>
  <c r="V938"/>
  <c r="T938"/>
  <c r="P938"/>
  <c r="BI933"/>
  <c r="BH933"/>
  <c r="BG933"/>
  <c r="BF933"/>
  <c r="X933"/>
  <c r="V933"/>
  <c r="T933"/>
  <c r="P933"/>
  <c r="BI928"/>
  <c r="BH928"/>
  <c r="BG928"/>
  <c r="BF928"/>
  <c r="X928"/>
  <c r="V928"/>
  <c r="T928"/>
  <c r="P928"/>
  <c r="BI921"/>
  <c r="BH921"/>
  <c r="BG921"/>
  <c r="BF921"/>
  <c r="X921"/>
  <c r="V921"/>
  <c r="T921"/>
  <c r="P921"/>
  <c r="BI916"/>
  <c r="BH916"/>
  <c r="BG916"/>
  <c r="BF916"/>
  <c r="X916"/>
  <c r="V916"/>
  <c r="T916"/>
  <c r="P916"/>
  <c r="BI902"/>
  <c r="BH902"/>
  <c r="BG902"/>
  <c r="BF902"/>
  <c r="X902"/>
  <c r="V902"/>
  <c r="T902"/>
  <c r="P902"/>
  <c r="BI898"/>
  <c r="BH898"/>
  <c r="BG898"/>
  <c r="BF898"/>
  <c r="X898"/>
  <c r="V898"/>
  <c r="T898"/>
  <c r="P898"/>
  <c r="BI894"/>
  <c r="BH894"/>
  <c r="BG894"/>
  <c r="BF894"/>
  <c r="X894"/>
  <c r="V894"/>
  <c r="T894"/>
  <c r="P894"/>
  <c r="BI888"/>
  <c r="BH888"/>
  <c r="BG888"/>
  <c r="BF888"/>
  <c r="X888"/>
  <c r="V888"/>
  <c r="T888"/>
  <c r="P888"/>
  <c r="BI884"/>
  <c r="BH884"/>
  <c r="BG884"/>
  <c r="BF884"/>
  <c r="X884"/>
  <c r="V884"/>
  <c r="T884"/>
  <c r="P884"/>
  <c r="BI878"/>
  <c r="BH878"/>
  <c r="BG878"/>
  <c r="BF878"/>
  <c r="X878"/>
  <c r="V878"/>
  <c r="T878"/>
  <c r="P878"/>
  <c r="BI868"/>
  <c r="BH868"/>
  <c r="BG868"/>
  <c r="BF868"/>
  <c r="X868"/>
  <c r="V868"/>
  <c r="T868"/>
  <c r="P868"/>
  <c r="BI859"/>
  <c r="BH859"/>
  <c r="BG859"/>
  <c r="BF859"/>
  <c r="X859"/>
  <c r="V859"/>
  <c r="T859"/>
  <c r="P859"/>
  <c r="BI854"/>
  <c r="BH854"/>
  <c r="BG854"/>
  <c r="BF854"/>
  <c r="X854"/>
  <c r="V854"/>
  <c r="T854"/>
  <c r="P854"/>
  <c r="BI849"/>
  <c r="BH849"/>
  <c r="BG849"/>
  <c r="BF849"/>
  <c r="X849"/>
  <c r="V849"/>
  <c r="T849"/>
  <c r="P849"/>
  <c r="BI844"/>
  <c r="BH844"/>
  <c r="BG844"/>
  <c r="BF844"/>
  <c r="X844"/>
  <c r="V844"/>
  <c r="T844"/>
  <c r="P844"/>
  <c r="BI837"/>
  <c r="BH837"/>
  <c r="BG837"/>
  <c r="BF837"/>
  <c r="X837"/>
  <c r="V837"/>
  <c r="T837"/>
  <c r="P837"/>
  <c r="BI832"/>
  <c r="BH832"/>
  <c r="BG832"/>
  <c r="BF832"/>
  <c r="X832"/>
  <c r="V832"/>
  <c r="T832"/>
  <c r="P832"/>
  <c r="BI827"/>
  <c r="BH827"/>
  <c r="BG827"/>
  <c r="BF827"/>
  <c r="X827"/>
  <c r="V827"/>
  <c r="T827"/>
  <c r="P827"/>
  <c r="BI822"/>
  <c r="BH822"/>
  <c r="BG822"/>
  <c r="BF822"/>
  <c r="X822"/>
  <c r="V822"/>
  <c r="T822"/>
  <c r="P822"/>
  <c r="BI815"/>
  <c r="BH815"/>
  <c r="BG815"/>
  <c r="BF815"/>
  <c r="X815"/>
  <c r="V815"/>
  <c r="T815"/>
  <c r="P815"/>
  <c r="BI810"/>
  <c r="BH810"/>
  <c r="BG810"/>
  <c r="BF810"/>
  <c r="X810"/>
  <c r="V810"/>
  <c r="T810"/>
  <c r="P810"/>
  <c r="BI805"/>
  <c r="BH805"/>
  <c r="BG805"/>
  <c r="BF805"/>
  <c r="X805"/>
  <c r="V805"/>
  <c r="T805"/>
  <c r="P805"/>
  <c r="BI800"/>
  <c r="BH800"/>
  <c r="BG800"/>
  <c r="BF800"/>
  <c r="X800"/>
  <c r="V800"/>
  <c r="T800"/>
  <c r="P800"/>
  <c r="BI795"/>
  <c r="BH795"/>
  <c r="BG795"/>
  <c r="BF795"/>
  <c r="X795"/>
  <c r="V795"/>
  <c r="T795"/>
  <c r="P795"/>
  <c r="BI790"/>
  <c r="BH790"/>
  <c r="BG790"/>
  <c r="BF790"/>
  <c r="X790"/>
  <c r="V790"/>
  <c r="T790"/>
  <c r="P790"/>
  <c r="BI785"/>
  <c r="BH785"/>
  <c r="BG785"/>
  <c r="BF785"/>
  <c r="X785"/>
  <c r="V785"/>
  <c r="T785"/>
  <c r="P785"/>
  <c r="BI780"/>
  <c r="BH780"/>
  <c r="BG780"/>
  <c r="BF780"/>
  <c r="X780"/>
  <c r="V780"/>
  <c r="T780"/>
  <c r="P780"/>
  <c r="BI775"/>
  <c r="BH775"/>
  <c r="BG775"/>
  <c r="BF775"/>
  <c r="X775"/>
  <c r="V775"/>
  <c r="T775"/>
  <c r="P775"/>
  <c r="BI766"/>
  <c r="BH766"/>
  <c r="BG766"/>
  <c r="BF766"/>
  <c r="X766"/>
  <c r="V766"/>
  <c r="T766"/>
  <c r="P766"/>
  <c r="BI761"/>
  <c r="BH761"/>
  <c r="BG761"/>
  <c r="BF761"/>
  <c r="X761"/>
  <c r="V761"/>
  <c r="T761"/>
  <c r="P761"/>
  <c r="BI752"/>
  <c r="BH752"/>
  <c r="BG752"/>
  <c r="BF752"/>
  <c r="X752"/>
  <c r="V752"/>
  <c r="T752"/>
  <c r="P752"/>
  <c r="BI747"/>
  <c r="BH747"/>
  <c r="BG747"/>
  <c r="BF747"/>
  <c r="X747"/>
  <c r="V747"/>
  <c r="T747"/>
  <c r="P747"/>
  <c r="BI743"/>
  <c r="BH743"/>
  <c r="BG743"/>
  <c r="BF743"/>
  <c r="X743"/>
  <c r="V743"/>
  <c r="T743"/>
  <c r="P743"/>
  <c r="BI734"/>
  <c r="BH734"/>
  <c r="BG734"/>
  <c r="BF734"/>
  <c r="X734"/>
  <c r="V734"/>
  <c r="T734"/>
  <c r="P734"/>
  <c r="BI728"/>
  <c r="BH728"/>
  <c r="BG728"/>
  <c r="BF728"/>
  <c r="X728"/>
  <c r="V728"/>
  <c r="T728"/>
  <c r="P728"/>
  <c r="BI723"/>
  <c r="BH723"/>
  <c r="BG723"/>
  <c r="BF723"/>
  <c r="X723"/>
  <c r="V723"/>
  <c r="T723"/>
  <c r="P723"/>
  <c r="BI708"/>
  <c r="BH708"/>
  <c r="BG708"/>
  <c r="BF708"/>
  <c r="X708"/>
  <c r="V708"/>
  <c r="T708"/>
  <c r="P708"/>
  <c r="BI704"/>
  <c r="BH704"/>
  <c r="BG704"/>
  <c r="BF704"/>
  <c r="X704"/>
  <c r="V704"/>
  <c r="T704"/>
  <c r="P704"/>
  <c r="BI699"/>
  <c r="BH699"/>
  <c r="BG699"/>
  <c r="BF699"/>
  <c r="X699"/>
  <c r="V699"/>
  <c r="T699"/>
  <c r="P699"/>
  <c r="BI688"/>
  <c r="BH688"/>
  <c r="BG688"/>
  <c r="BF688"/>
  <c r="X688"/>
  <c r="V688"/>
  <c r="T688"/>
  <c r="P688"/>
  <c r="BI683"/>
  <c r="BH683"/>
  <c r="BG683"/>
  <c r="BF683"/>
  <c r="X683"/>
  <c r="V683"/>
  <c r="T683"/>
  <c r="P683"/>
  <c r="BI672"/>
  <c r="BH672"/>
  <c r="BG672"/>
  <c r="BF672"/>
  <c r="X672"/>
  <c r="V672"/>
  <c r="T672"/>
  <c r="P672"/>
  <c r="BI667"/>
  <c r="BH667"/>
  <c r="BG667"/>
  <c r="BF667"/>
  <c r="X667"/>
  <c r="V667"/>
  <c r="T667"/>
  <c r="P667"/>
  <c r="BI656"/>
  <c r="BH656"/>
  <c r="BG656"/>
  <c r="BF656"/>
  <c r="X656"/>
  <c r="V656"/>
  <c r="T656"/>
  <c r="P656"/>
  <c r="BI647"/>
  <c r="BH647"/>
  <c r="BG647"/>
  <c r="BF647"/>
  <c r="X647"/>
  <c r="V647"/>
  <c r="T647"/>
  <c r="P647"/>
  <c r="BI638"/>
  <c r="BH638"/>
  <c r="BG638"/>
  <c r="BF638"/>
  <c r="X638"/>
  <c r="V638"/>
  <c r="T638"/>
  <c r="P638"/>
  <c r="BI634"/>
  <c r="BH634"/>
  <c r="BG634"/>
  <c r="BF634"/>
  <c r="X634"/>
  <c r="V634"/>
  <c r="T634"/>
  <c r="P634"/>
  <c r="BI629"/>
  <c r="BH629"/>
  <c r="BG629"/>
  <c r="BF629"/>
  <c r="X629"/>
  <c r="V629"/>
  <c r="T629"/>
  <c r="P629"/>
  <c r="BI620"/>
  <c r="BH620"/>
  <c r="BG620"/>
  <c r="BF620"/>
  <c r="X620"/>
  <c r="V620"/>
  <c r="T620"/>
  <c r="P620"/>
  <c r="BI605"/>
  <c r="BH605"/>
  <c r="BG605"/>
  <c r="BF605"/>
  <c r="X605"/>
  <c r="V605"/>
  <c r="T605"/>
  <c r="P605"/>
  <c r="BI590"/>
  <c r="BH590"/>
  <c r="BG590"/>
  <c r="BF590"/>
  <c r="X590"/>
  <c r="V590"/>
  <c r="T590"/>
  <c r="P590"/>
  <c r="BI585"/>
  <c r="BH585"/>
  <c r="BG585"/>
  <c r="BF585"/>
  <c r="X585"/>
  <c r="V585"/>
  <c r="T585"/>
  <c r="P585"/>
  <c r="BI580"/>
  <c r="BH580"/>
  <c r="BG580"/>
  <c r="BF580"/>
  <c r="X580"/>
  <c r="V580"/>
  <c r="T580"/>
  <c r="P580"/>
  <c r="BI569"/>
  <c r="BH569"/>
  <c r="BG569"/>
  <c r="BF569"/>
  <c r="X569"/>
  <c r="V569"/>
  <c r="T569"/>
  <c r="P569"/>
  <c r="BI564"/>
  <c r="BH564"/>
  <c r="BG564"/>
  <c r="BF564"/>
  <c r="X564"/>
  <c r="V564"/>
  <c r="T564"/>
  <c r="P564"/>
  <c r="BI555"/>
  <c r="BH555"/>
  <c r="BG555"/>
  <c r="BF555"/>
  <c r="X555"/>
  <c r="V555"/>
  <c r="T555"/>
  <c r="P555"/>
  <c r="BI550"/>
  <c r="BH550"/>
  <c r="BG550"/>
  <c r="BF550"/>
  <c r="X550"/>
  <c r="V550"/>
  <c r="T550"/>
  <c r="P550"/>
  <c r="BI545"/>
  <c r="BH545"/>
  <c r="BG545"/>
  <c r="BF545"/>
  <c r="X545"/>
  <c r="V545"/>
  <c r="T545"/>
  <c r="P545"/>
  <c r="BI534"/>
  <c r="BH534"/>
  <c r="BG534"/>
  <c r="BF534"/>
  <c r="X534"/>
  <c r="V534"/>
  <c r="T534"/>
  <c r="P534"/>
  <c r="BI523"/>
  <c r="BH523"/>
  <c r="BG523"/>
  <c r="BF523"/>
  <c r="X523"/>
  <c r="V523"/>
  <c r="T523"/>
  <c r="P523"/>
  <c r="BI512"/>
  <c r="BH512"/>
  <c r="BG512"/>
  <c r="BF512"/>
  <c r="X512"/>
  <c r="V512"/>
  <c r="T512"/>
  <c r="P512"/>
  <c r="BI507"/>
  <c r="BH507"/>
  <c r="BG507"/>
  <c r="BF507"/>
  <c r="X507"/>
  <c r="V507"/>
  <c r="T507"/>
  <c r="P507"/>
  <c r="BI501"/>
  <c r="BH501"/>
  <c r="BG501"/>
  <c r="BF501"/>
  <c r="X501"/>
  <c r="V501"/>
  <c r="T501"/>
  <c r="P501"/>
  <c r="BI487"/>
  <c r="BH487"/>
  <c r="BG487"/>
  <c r="BF487"/>
  <c r="X487"/>
  <c r="V487"/>
  <c r="T487"/>
  <c r="P487"/>
  <c r="BI474"/>
  <c r="BH474"/>
  <c r="BG474"/>
  <c r="BF474"/>
  <c r="X474"/>
  <c r="V474"/>
  <c r="T474"/>
  <c r="P474"/>
  <c r="BI465"/>
  <c r="BH465"/>
  <c r="BG465"/>
  <c r="BF465"/>
  <c r="X465"/>
  <c r="V465"/>
  <c r="T465"/>
  <c r="P465"/>
  <c r="BI458"/>
  <c r="BH458"/>
  <c r="BG458"/>
  <c r="BF458"/>
  <c r="X458"/>
  <c r="V458"/>
  <c r="T458"/>
  <c r="P458"/>
  <c r="BI451"/>
  <c r="BH451"/>
  <c r="BG451"/>
  <c r="BF451"/>
  <c r="X451"/>
  <c r="V451"/>
  <c r="T451"/>
  <c r="P451"/>
  <c r="BI437"/>
  <c r="BH437"/>
  <c r="BG437"/>
  <c r="BF437"/>
  <c r="X437"/>
  <c r="V437"/>
  <c r="T437"/>
  <c r="P437"/>
  <c r="BI420"/>
  <c r="BH420"/>
  <c r="BG420"/>
  <c r="BF420"/>
  <c r="X420"/>
  <c r="V420"/>
  <c r="T420"/>
  <c r="P420"/>
  <c r="BI415"/>
  <c r="BH415"/>
  <c r="BG415"/>
  <c r="BF415"/>
  <c r="X415"/>
  <c r="V415"/>
  <c r="T415"/>
  <c r="P415"/>
  <c r="BI409"/>
  <c r="BH409"/>
  <c r="BG409"/>
  <c r="BF409"/>
  <c r="X409"/>
  <c r="V409"/>
  <c r="T409"/>
  <c r="P409"/>
  <c r="BI395"/>
  <c r="BH395"/>
  <c r="BG395"/>
  <c r="BF395"/>
  <c r="X395"/>
  <c r="V395"/>
  <c r="T395"/>
  <c r="P395"/>
  <c r="BI372"/>
  <c r="BH372"/>
  <c r="BG372"/>
  <c r="BF372"/>
  <c r="X372"/>
  <c r="V372"/>
  <c r="T372"/>
  <c r="P372"/>
  <c r="BI349"/>
  <c r="BH349"/>
  <c r="BG349"/>
  <c r="BF349"/>
  <c r="X349"/>
  <c r="V349"/>
  <c r="T349"/>
  <c r="P349"/>
  <c r="BI326"/>
  <c r="BH326"/>
  <c r="BG326"/>
  <c r="BF326"/>
  <c r="X326"/>
  <c r="V326"/>
  <c r="T326"/>
  <c r="P326"/>
  <c r="BI320"/>
  <c r="BH320"/>
  <c r="BG320"/>
  <c r="BF320"/>
  <c r="X320"/>
  <c r="V320"/>
  <c r="T320"/>
  <c r="P320"/>
  <c r="BI314"/>
  <c r="BH314"/>
  <c r="BG314"/>
  <c r="BF314"/>
  <c r="X314"/>
  <c r="V314"/>
  <c r="T314"/>
  <c r="P314"/>
  <c r="BI306"/>
  <c r="BH306"/>
  <c r="BG306"/>
  <c r="BF306"/>
  <c r="X306"/>
  <c r="V306"/>
  <c r="T306"/>
  <c r="P306"/>
  <c r="BI300"/>
  <c r="BH300"/>
  <c r="BG300"/>
  <c r="BF300"/>
  <c r="X300"/>
  <c r="V300"/>
  <c r="T300"/>
  <c r="P300"/>
  <c r="BI294"/>
  <c r="BH294"/>
  <c r="BG294"/>
  <c r="BF294"/>
  <c r="X294"/>
  <c r="V294"/>
  <c r="T294"/>
  <c r="P294"/>
  <c r="BI288"/>
  <c r="BH288"/>
  <c r="BG288"/>
  <c r="BF288"/>
  <c r="X288"/>
  <c r="V288"/>
  <c r="T288"/>
  <c r="P288"/>
  <c r="BI282"/>
  <c r="BH282"/>
  <c r="BG282"/>
  <c r="BF282"/>
  <c r="X282"/>
  <c r="V282"/>
  <c r="T282"/>
  <c r="P282"/>
  <c r="BI276"/>
  <c r="BH276"/>
  <c r="BG276"/>
  <c r="BF276"/>
  <c r="X276"/>
  <c r="V276"/>
  <c r="T276"/>
  <c r="P276"/>
  <c r="BI270"/>
  <c r="BH270"/>
  <c r="BG270"/>
  <c r="BF270"/>
  <c r="X270"/>
  <c r="V270"/>
  <c r="T270"/>
  <c r="P270"/>
  <c r="BI264"/>
  <c r="BH264"/>
  <c r="BG264"/>
  <c r="BF264"/>
  <c r="X264"/>
  <c r="V264"/>
  <c r="T264"/>
  <c r="P264"/>
  <c r="BI258"/>
  <c r="BH258"/>
  <c r="BG258"/>
  <c r="BF258"/>
  <c r="X258"/>
  <c r="V258"/>
  <c r="T258"/>
  <c r="P258"/>
  <c r="BI252"/>
  <c r="BH252"/>
  <c r="BG252"/>
  <c r="BF252"/>
  <c r="X252"/>
  <c r="V252"/>
  <c r="T252"/>
  <c r="P252"/>
  <c r="BI246"/>
  <c r="BH246"/>
  <c r="BG246"/>
  <c r="BF246"/>
  <c r="X246"/>
  <c r="V246"/>
  <c r="T246"/>
  <c r="P246"/>
  <c r="BI240"/>
  <c r="BH240"/>
  <c r="BG240"/>
  <c r="BF240"/>
  <c r="X240"/>
  <c r="V240"/>
  <c r="T240"/>
  <c r="P240"/>
  <c r="BI234"/>
  <c r="BH234"/>
  <c r="BG234"/>
  <c r="BF234"/>
  <c r="X234"/>
  <c r="V234"/>
  <c r="T234"/>
  <c r="P234"/>
  <c r="BI228"/>
  <c r="BH228"/>
  <c r="BG228"/>
  <c r="BF228"/>
  <c r="X228"/>
  <c r="V228"/>
  <c r="T228"/>
  <c r="P228"/>
  <c r="BI222"/>
  <c r="BH222"/>
  <c r="BG222"/>
  <c r="BF222"/>
  <c r="X222"/>
  <c r="V222"/>
  <c r="T222"/>
  <c r="P222"/>
  <c r="BI216"/>
  <c r="BH216"/>
  <c r="BG216"/>
  <c r="BF216"/>
  <c r="X216"/>
  <c r="V216"/>
  <c r="T216"/>
  <c r="P216"/>
  <c r="BI210"/>
  <c r="BH210"/>
  <c r="BG210"/>
  <c r="BF210"/>
  <c r="X210"/>
  <c r="V210"/>
  <c r="T210"/>
  <c r="P210"/>
  <c r="BI204"/>
  <c r="BH204"/>
  <c r="BG204"/>
  <c r="BF204"/>
  <c r="X204"/>
  <c r="V204"/>
  <c r="T204"/>
  <c r="P204"/>
  <c r="BI196"/>
  <c r="BH196"/>
  <c r="BG196"/>
  <c r="BF196"/>
  <c r="X196"/>
  <c r="V196"/>
  <c r="T196"/>
  <c r="P196"/>
  <c r="BI180"/>
  <c r="BH180"/>
  <c r="BG180"/>
  <c r="BF180"/>
  <c r="X180"/>
  <c r="V180"/>
  <c r="T180"/>
  <c r="P180"/>
  <c r="BI166"/>
  <c r="BH166"/>
  <c r="BG166"/>
  <c r="BF166"/>
  <c r="X166"/>
  <c r="V166"/>
  <c r="T166"/>
  <c r="P166"/>
  <c r="BI150"/>
  <c r="BH150"/>
  <c r="BG150"/>
  <c r="BF150"/>
  <c r="X150"/>
  <c r="V150"/>
  <c r="T150"/>
  <c r="P150"/>
  <c r="BI137"/>
  <c r="BH137"/>
  <c r="BG137"/>
  <c r="BF137"/>
  <c r="X137"/>
  <c r="V137"/>
  <c r="T137"/>
  <c r="P137"/>
  <c r="BI131"/>
  <c r="BH131"/>
  <c r="BG131"/>
  <c r="BF131"/>
  <c r="X131"/>
  <c r="V131"/>
  <c r="T131"/>
  <c r="P131"/>
  <c r="BI123"/>
  <c r="BH123"/>
  <c r="BG123"/>
  <c r="BF123"/>
  <c r="X123"/>
  <c r="V123"/>
  <c r="T123"/>
  <c r="P123"/>
  <c r="F115"/>
  <c r="E113"/>
  <c r="F89"/>
  <c r="E87"/>
  <c r="J24"/>
  <c r="E24"/>
  <c r="J118"/>
  <c r="J23"/>
  <c r="J21"/>
  <c r="E21"/>
  <c r="J117"/>
  <c r="J20"/>
  <c r="J18"/>
  <c r="E18"/>
  <c r="F92"/>
  <c r="J17"/>
  <c r="J15"/>
  <c r="E15"/>
  <c r="F117"/>
  <c r="J14"/>
  <c r="J12"/>
  <c r="J115"/>
  <c r="E7"/>
  <c r="E85"/>
  <c i="1" r="L90"/>
  <c r="AM90"/>
  <c r="AM89"/>
  <c r="L89"/>
  <c r="AM87"/>
  <c r="L87"/>
  <c r="L85"/>
  <c r="L84"/>
  <c i="7" r="Q119"/>
  <c i="6" r="Q147"/>
  <c r="Q135"/>
  <c r="Q123"/>
  <c r="R119"/>
  <c i="4" r="R419"/>
  <c r="Q414"/>
  <c r="Q409"/>
  <c r="Q395"/>
  <c r="R390"/>
  <c r="R385"/>
  <c r="Q336"/>
  <c r="R326"/>
  <c r="Q317"/>
  <c r="Q313"/>
  <c r="R305"/>
  <c r="Q298"/>
  <c r="Q284"/>
  <c r="Q277"/>
  <c r="R245"/>
  <c r="R227"/>
  <c r="Q223"/>
  <c r="Q197"/>
  <c r="R185"/>
  <c r="Q155"/>
  <c r="Q139"/>
  <c r="R131"/>
  <c i="3" r="R769"/>
  <c r="R762"/>
  <c r="Q751"/>
  <c r="R740"/>
  <c r="Q722"/>
  <c r="Q707"/>
  <c r="Q697"/>
  <c r="R687"/>
  <c r="Q667"/>
  <c r="Q650"/>
  <c r="R623"/>
  <c r="R618"/>
  <c r="Q608"/>
  <c r="R603"/>
  <c r="Q561"/>
  <c r="R556"/>
  <c r="R551"/>
  <c r="Q544"/>
  <c r="Q537"/>
  <c r="R510"/>
  <c r="Q488"/>
  <c r="Q449"/>
  <c r="R432"/>
  <c r="Q426"/>
  <c r="Q405"/>
  <c r="Q386"/>
  <c r="R336"/>
  <c r="R330"/>
  <c r="R322"/>
  <c r="Q316"/>
  <c r="R310"/>
  <c r="Q304"/>
  <c r="R286"/>
  <c r="Q274"/>
  <c r="Q256"/>
  <c r="R250"/>
  <c r="Q238"/>
  <c r="BK238"/>
  <c r="R226"/>
  <c r="Q220"/>
  <c r="Q208"/>
  <c r="Q200"/>
  <c r="Q194"/>
  <c r="Q188"/>
  <c r="Q178"/>
  <c r="Q166"/>
  <c r="R160"/>
  <c r="R148"/>
  <c r="R142"/>
  <c r="Q123"/>
  <c i="2" r="R959"/>
  <c r="Q955"/>
  <c r="R948"/>
  <c r="Q948"/>
  <c r="R921"/>
  <c r="Q921"/>
  <c r="Q916"/>
  <c r="Q902"/>
  <c r="R898"/>
  <c r="R884"/>
  <c r="Q868"/>
  <c r="R832"/>
  <c r="R827"/>
  <c r="R815"/>
  <c r="Q805"/>
  <c r="R800"/>
  <c r="Q795"/>
  <c r="Q790"/>
  <c r="Q785"/>
  <c r="R780"/>
  <c r="Q766"/>
  <c r="R752"/>
  <c r="Q728"/>
  <c r="R723"/>
  <c r="R704"/>
  <c r="R672"/>
  <c r="R667"/>
  <c r="Q656"/>
  <c r="R629"/>
  <c r="R605"/>
  <c r="Q605"/>
  <c r="R585"/>
  <c r="Q564"/>
  <c r="R555"/>
  <c r="Q545"/>
  <c r="Q534"/>
  <c r="R523"/>
  <c r="Q512"/>
  <c r="R507"/>
  <c r="Q501"/>
  <c r="R487"/>
  <c r="Q474"/>
  <c r="R437"/>
  <c r="Q420"/>
  <c r="R395"/>
  <c r="Q372"/>
  <c r="Q349"/>
  <c r="Q320"/>
  <c r="Q314"/>
  <c r="R306"/>
  <c r="R300"/>
  <c r="R294"/>
  <c r="R288"/>
  <c r="R282"/>
  <c r="R270"/>
  <c r="R258"/>
  <c r="Q246"/>
  <c r="R240"/>
  <c r="Q234"/>
  <c r="Q228"/>
  <c r="R222"/>
  <c r="Q210"/>
  <c r="R204"/>
  <c r="R196"/>
  <c r="Q180"/>
  <c r="Q150"/>
  <c r="Q131"/>
  <c r="R123"/>
  <c i="7" r="R119"/>
  <c i="6" r="R152"/>
  <c r="Q141"/>
  <c r="R135"/>
  <c r="R131"/>
  <c r="Q127"/>
  <c r="R123"/>
  <c r="Q119"/>
  <c i="5" r="R128"/>
  <c r="R119"/>
  <c i="4" r="Q404"/>
  <c r="Q390"/>
  <c r="R381"/>
  <c r="Q377"/>
  <c r="Q372"/>
  <c r="Q367"/>
  <c r="R355"/>
  <c r="R348"/>
  <c r="Q341"/>
  <c r="Q321"/>
  <c r="Q305"/>
  <c r="R265"/>
  <c r="R259"/>
  <c r="Q254"/>
  <c r="Q245"/>
  <c r="R233"/>
  <c r="Q227"/>
  <c r="R223"/>
  <c r="R211"/>
  <c r="R190"/>
  <c r="Q190"/>
  <c r="R180"/>
  <c r="Q171"/>
  <c r="Q163"/>
  <c r="BK155"/>
  <c r="Q147"/>
  <c i="3" r="R800"/>
  <c r="Q800"/>
  <c r="R794"/>
  <c r="Q794"/>
  <c r="R789"/>
  <c r="Q789"/>
  <c r="R784"/>
  <c r="Q784"/>
  <c r="R779"/>
  <c r="R774"/>
  <c r="R756"/>
  <c r="Q740"/>
  <c r="R735"/>
  <c r="R726"/>
  <c r="Q716"/>
  <c r="Q712"/>
  <c r="R707"/>
  <c r="Q702"/>
  <c r="R697"/>
  <c r="R692"/>
  <c r="R682"/>
  <c r="R672"/>
  <c r="R662"/>
  <c r="R658"/>
  <c r="R643"/>
  <c r="Q628"/>
  <c r="Q598"/>
  <c r="Q585"/>
  <c r="R574"/>
  <c r="R561"/>
  <c r="Q526"/>
  <c r="Q519"/>
  <c r="Q505"/>
  <c r="R500"/>
  <c r="Q466"/>
  <c r="Q459"/>
  <c r="Q432"/>
  <c r="Q421"/>
  <c r="R415"/>
  <c r="R405"/>
  <c r="R367"/>
  <c r="R348"/>
  <c r="R342"/>
  <c r="Q336"/>
  <c r="Q322"/>
  <c r="Q298"/>
  <c r="R292"/>
  <c r="Q280"/>
  <c r="R274"/>
  <c r="K262"/>
  <c r="Q244"/>
  <c r="R238"/>
  <c r="R220"/>
  <c r="Q214"/>
  <c r="R194"/>
  <c r="R172"/>
  <c r="R166"/>
  <c r="Q160"/>
  <c r="Q154"/>
  <c r="Q148"/>
  <c r="R135"/>
  <c i="2" r="R916"/>
  <c r="R902"/>
  <c r="Q898"/>
  <c r="R894"/>
  <c r="Q888"/>
  <c r="R878"/>
  <c r="R868"/>
  <c r="R859"/>
  <c r="Q854"/>
  <c r="Q849"/>
  <c r="Q844"/>
  <c r="R837"/>
  <c r="Q832"/>
  <c r="Q822"/>
  <c r="Q815"/>
  <c r="Q810"/>
  <c r="Q800"/>
  <c r="R795"/>
  <c r="Q780"/>
  <c r="R775"/>
  <c r="R766"/>
  <c r="Q761"/>
  <c r="R747"/>
  <c r="Q743"/>
  <c r="R734"/>
  <c r="Q704"/>
  <c r="R699"/>
  <c r="Q688"/>
  <c r="R683"/>
  <c r="Q647"/>
  <c r="Q638"/>
  <c r="R634"/>
  <c r="R620"/>
  <c r="Q620"/>
  <c r="R590"/>
  <c r="Q590"/>
  <c r="Q585"/>
  <c r="R580"/>
  <c r="R569"/>
  <c r="R564"/>
  <c r="Q550"/>
  <c r="R545"/>
  <c r="Q523"/>
  <c r="R512"/>
  <c r="Q507"/>
  <c r="Q487"/>
  <c r="R474"/>
  <c r="R465"/>
  <c r="R458"/>
  <c r="Q451"/>
  <c r="R420"/>
  <c r="Q415"/>
  <c r="Q409"/>
  <c r="Q395"/>
  <c r="R349"/>
  <c r="Q326"/>
  <c r="R320"/>
  <c r="R314"/>
  <c r="Q300"/>
  <c r="Q282"/>
  <c r="R276"/>
  <c r="Q270"/>
  <c r="Q264"/>
  <c r="Q258"/>
  <c r="Q252"/>
  <c r="R246"/>
  <c r="Q240"/>
  <c r="R234"/>
  <c r="Q222"/>
  <c r="Q216"/>
  <c r="R210"/>
  <c r="Q204"/>
  <c r="Q196"/>
  <c r="R180"/>
  <c r="Q137"/>
  <c i="7" r="K119"/>
  <c i="6" r="Q152"/>
  <c r="R147"/>
  <c r="R141"/>
  <c r="Q131"/>
  <c r="R127"/>
  <c i="5" r="Q128"/>
  <c r="Q119"/>
  <c i="4" r="R428"/>
  <c r="Q428"/>
  <c r="R424"/>
  <c r="Q424"/>
  <c r="Q419"/>
  <c r="R414"/>
  <c r="R409"/>
  <c r="R395"/>
  <c r="R377"/>
  <c r="R367"/>
  <c r="R360"/>
  <c r="Q348"/>
  <c r="R341"/>
  <c r="R331"/>
  <c r="Q326"/>
  <c r="R317"/>
  <c r="Q309"/>
  <c r="R291"/>
  <c r="R284"/>
  <c r="R277"/>
  <c r="R272"/>
  <c r="Q259"/>
  <c r="R240"/>
  <c r="Q233"/>
  <c r="R218"/>
  <c r="Q206"/>
  <c r="R197"/>
  <c r="Q185"/>
  <c r="Q180"/>
  <c r="R155"/>
  <c r="K155"/>
  <c r="R147"/>
  <c r="R139"/>
  <c r="R123"/>
  <c i="3" r="Q779"/>
  <c r="Q769"/>
  <c r="Q762"/>
  <c r="Q756"/>
  <c r="Q730"/>
  <c r="Q726"/>
  <c r="R716"/>
  <c r="Q682"/>
  <c r="Q677"/>
  <c r="R667"/>
  <c r="R650"/>
  <c r="Q643"/>
  <c r="Q638"/>
  <c r="Q632"/>
  <c r="Q618"/>
  <c r="R613"/>
  <c r="R598"/>
  <c r="R592"/>
  <c r="Q568"/>
  <c r="K556"/>
  <c r="R526"/>
  <c r="Q510"/>
  <c r="Q500"/>
  <c r="R495"/>
  <c r="Q481"/>
  <c r="R449"/>
  <c r="K432"/>
  <c r="Q367"/>
  <c r="Q348"/>
  <c r="Q330"/>
  <c r="R316"/>
  <c r="Q310"/>
  <c r="R304"/>
  <c r="Q292"/>
  <c r="Q286"/>
  <c r="R280"/>
  <c r="R268"/>
  <c r="R262"/>
  <c r="BK262"/>
  <c r="Q250"/>
  <c r="R232"/>
  <c i="4" r="R404"/>
  <c r="Q385"/>
  <c r="Q381"/>
  <c r="R372"/>
  <c r="Q360"/>
  <c r="Q355"/>
  <c r="R336"/>
  <c r="Q331"/>
  <c r="R321"/>
  <c r="R313"/>
  <c r="R309"/>
  <c r="R298"/>
  <c r="Q291"/>
  <c r="Q272"/>
  <c r="Q265"/>
  <c r="R254"/>
  <c r="Q240"/>
  <c r="Q218"/>
  <c r="Q211"/>
  <c r="R206"/>
  <c r="R171"/>
  <c r="R163"/>
  <c r="Q131"/>
  <c r="Q123"/>
  <c i="3" r="Q774"/>
  <c r="R751"/>
  <c r="Q735"/>
  <c r="R730"/>
  <c r="R722"/>
  <c r="R712"/>
  <c r="R702"/>
  <c r="Q692"/>
  <c r="Q687"/>
  <c r="R677"/>
  <c r="Q672"/>
  <c r="Q662"/>
  <c r="Q658"/>
  <c r="R638"/>
  <c r="R632"/>
  <c r="R628"/>
  <c r="Q623"/>
  <c r="Q613"/>
  <c r="R608"/>
  <c r="Q603"/>
  <c r="Q592"/>
  <c r="R585"/>
  <c r="Q574"/>
  <c r="R568"/>
  <c r="Q556"/>
  <c r="Q551"/>
  <c r="R544"/>
  <c r="R537"/>
  <c r="R519"/>
  <c r="R505"/>
  <c r="Q495"/>
  <c r="R488"/>
  <c r="R481"/>
  <c r="R466"/>
  <c r="K466"/>
  <c r="R459"/>
  <c r="R426"/>
  <c r="BK426"/>
  <c r="R421"/>
  <c r="Q415"/>
  <c r="R386"/>
  <c r="Q342"/>
  <c r="R298"/>
  <c r="Q268"/>
  <c r="Q262"/>
  <c r="R256"/>
  <c r="R244"/>
  <c r="Q232"/>
  <c r="K232"/>
  <c r="Q226"/>
  <c r="R214"/>
  <c r="R208"/>
  <c r="R200"/>
  <c r="R188"/>
  <c r="R178"/>
  <c r="Q172"/>
  <c r="R154"/>
  <c r="Q142"/>
  <c r="Q135"/>
  <c r="R123"/>
  <c i="2" r="Q959"/>
  <c r="R955"/>
  <c r="R943"/>
  <c r="Q943"/>
  <c r="R938"/>
  <c r="Q938"/>
  <c r="R933"/>
  <c r="Q933"/>
  <c r="R928"/>
  <c r="Q928"/>
  <c r="Q894"/>
  <c r="R888"/>
  <c r="Q884"/>
  <c r="Q878"/>
  <c r="Q859"/>
  <c r="R854"/>
  <c r="R849"/>
  <c r="R844"/>
  <c r="Q837"/>
  <c r="Q827"/>
  <c r="R822"/>
  <c r="R810"/>
  <c r="R805"/>
  <c r="R790"/>
  <c r="R785"/>
  <c r="Q775"/>
  <c r="R761"/>
  <c r="Q752"/>
  <c r="Q747"/>
  <c r="R743"/>
  <c r="Q734"/>
  <c r="R728"/>
  <c r="Q723"/>
  <c r="R708"/>
  <c r="Q708"/>
  <c r="Q699"/>
  <c r="R688"/>
  <c r="Q683"/>
  <c r="Q672"/>
  <c r="Q667"/>
  <c r="R656"/>
  <c r="R647"/>
  <c r="R638"/>
  <c r="Q634"/>
  <c r="Q629"/>
  <c r="Q580"/>
  <c r="Q569"/>
  <c r="Q555"/>
  <c r="R550"/>
  <c r="R534"/>
  <c r="R501"/>
  <c r="Q465"/>
  <c r="Q458"/>
  <c r="R451"/>
  <c r="Q437"/>
  <c r="R415"/>
  <c r="R409"/>
  <c r="R372"/>
  <c r="R326"/>
  <c r="Q306"/>
  <c r="Q294"/>
  <c r="Q288"/>
  <c r="Q276"/>
  <c r="R264"/>
  <c r="R252"/>
  <c r="R228"/>
  <c r="R216"/>
  <c r="R166"/>
  <c r="Q166"/>
  <c r="R150"/>
  <c r="R137"/>
  <c r="R131"/>
  <c r="Q123"/>
  <c i="1" r="AU94"/>
  <c i="7" r="F38"/>
  <c i="1" r="BE100"/>
  <c i="6" r="BK131"/>
  <c i="5" r="F38"/>
  <c i="1" r="BE98"/>
  <c i="4" r="BK428"/>
  <c r="K419"/>
  <c r="BE419"/>
  <c r="K390"/>
  <c r="BE390"/>
  <c r="BK377"/>
  <c r="K372"/>
  <c r="BE372"/>
  <c r="K348"/>
  <c r="BE348"/>
  <c r="K317"/>
  <c r="BE317"/>
  <c r="BK313"/>
  <c r="K298"/>
  <c r="BE298"/>
  <c r="K291"/>
  <c r="BE291"/>
  <c r="K223"/>
  <c r="BE223"/>
  <c r="BK218"/>
  <c r="BK185"/>
  <c r="BK139"/>
  <c i="3" r="BK794"/>
  <c r="K784"/>
  <c r="BE784"/>
  <c r="K769"/>
  <c r="BE769"/>
  <c r="BK751"/>
  <c r="BK740"/>
  <c r="BK692"/>
  <c r="K643"/>
  <c r="BE643"/>
  <c r="BK638"/>
  <c r="K603"/>
  <c r="BE603"/>
  <c r="BK585"/>
  <c r="BK556"/>
  <c r="K505"/>
  <c r="BE505"/>
  <c r="BK495"/>
  <c r="BK449"/>
  <c r="K405"/>
  <c r="BE405"/>
  <c r="K316"/>
  <c r="BE316"/>
  <c r="BK280"/>
  <c r="K226"/>
  <c r="BE226"/>
  <c r="BK208"/>
  <c r="K160"/>
  <c r="BE160"/>
  <c i="2" r="K933"/>
  <c r="BE933"/>
  <c r="BK928"/>
  <c r="BK902"/>
  <c r="K898"/>
  <c r="BE898"/>
  <c r="K888"/>
  <c r="BE888"/>
  <c r="BK878"/>
  <c r="BK868"/>
  <c r="K849"/>
  <c r="BE849"/>
  <c r="K832"/>
  <c r="BE832"/>
  <c r="K805"/>
  <c r="BE805"/>
  <c r="K795"/>
  <c r="BE795"/>
  <c r="BK747"/>
  <c r="BK708"/>
  <c r="K699"/>
  <c r="BE699"/>
  <c r="BK672"/>
  <c r="K647"/>
  <c r="BE647"/>
  <c r="K605"/>
  <c r="BE605"/>
  <c r="BK590"/>
  <c r="K585"/>
  <c r="BE585"/>
  <c r="K569"/>
  <c r="BE569"/>
  <c r="K564"/>
  <c r="BE564"/>
  <c r="BK555"/>
  <c r="BK545"/>
  <c r="BK512"/>
  <c r="BK501"/>
  <c r="BK465"/>
  <c r="K458"/>
  <c r="BE458"/>
  <c r="BK437"/>
  <c r="K409"/>
  <c r="BE409"/>
  <c r="K372"/>
  <c r="BE372"/>
  <c r="BK326"/>
  <c r="K306"/>
  <c r="BE306"/>
  <c r="K294"/>
  <c r="BE294"/>
  <c r="K252"/>
  <c r="BE252"/>
  <c r="BK240"/>
  <c r="BK234"/>
  <c r="K210"/>
  <c r="BE210"/>
  <c r="BK196"/>
  <c r="K180"/>
  <c r="BE180"/>
  <c i="7" r="F37"/>
  <c i="1" r="BD100"/>
  <c i="6" r="K127"/>
  <c r="BE127"/>
  <c r="BK119"/>
  <c i="5" r="K36"/>
  <c i="1" r="AY98"/>
  <c i="4" r="BK404"/>
  <c r="BK331"/>
  <c r="K321"/>
  <c r="BE321"/>
  <c r="BK272"/>
  <c r="K259"/>
  <c r="BE259"/>
  <c r="BK180"/>
  <c i="3" r="BK774"/>
  <c r="BK762"/>
  <c r="BK735"/>
  <c r="K726"/>
  <c r="BE726"/>
  <c r="BK687"/>
  <c r="BK677"/>
  <c r="BK667"/>
  <c r="K658"/>
  <c r="BE658"/>
  <c r="BK628"/>
  <c r="K618"/>
  <c r="BE618"/>
  <c r="K561"/>
  <c r="BE561"/>
  <c r="BK551"/>
  <c r="BK519"/>
  <c r="K426"/>
  <c r="BE426"/>
  <c r="BK386"/>
  <c r="BK336"/>
  <c r="K250"/>
  <c r="BE250"/>
  <c r="K220"/>
  <c r="BE220"/>
  <c r="K194"/>
  <c r="BE194"/>
  <c r="BK178"/>
  <c r="K166"/>
  <c r="BE166"/>
  <c r="K142"/>
  <c r="BE142"/>
  <c i="2" r="BK955"/>
  <c r="BK916"/>
  <c r="BK894"/>
  <c r="K827"/>
  <c r="BE827"/>
  <c r="K822"/>
  <c r="BE822"/>
  <c r="K775"/>
  <c r="BE775"/>
  <c r="K734"/>
  <c r="BE734"/>
  <c r="K683"/>
  <c r="BE683"/>
  <c r="K634"/>
  <c r="BE634"/>
  <c r="BK282"/>
  <c r="BK222"/>
  <c r="BK137"/>
  <c r="BK131"/>
  <c i="7" r="F39"/>
  <c i="1" r="BF100"/>
  <c i="6" r="K152"/>
  <c r="BE152"/>
  <c r="BK135"/>
  <c i="5" r="F39"/>
  <c i="1" r="BF98"/>
  <c i="4" r="BK424"/>
  <c r="BK414"/>
  <c r="BK395"/>
  <c r="BK381"/>
  <c r="K367"/>
  <c r="BE367"/>
  <c r="K355"/>
  <c r="BE355"/>
  <c r="K341"/>
  <c r="BE341"/>
  <c r="K305"/>
  <c r="BE305"/>
  <c r="K254"/>
  <c r="BE254"/>
  <c r="BK240"/>
  <c r="BK211"/>
  <c r="BK206"/>
  <c r="BK163"/>
  <c r="K123"/>
  <c r="BE123"/>
  <c i="3" r="BK800"/>
  <c r="BK789"/>
  <c r="K722"/>
  <c r="BE722"/>
  <c r="BK702"/>
  <c r="K682"/>
  <c r="BE682"/>
  <c r="BK672"/>
  <c r="BK650"/>
  <c r="K613"/>
  <c r="BE613"/>
  <c r="BK592"/>
  <c r="BK568"/>
  <c r="BK544"/>
  <c r="BK526"/>
  <c r="BK500"/>
  <c r="BK488"/>
  <c r="BK432"/>
  <c r="BK415"/>
  <c r="BK342"/>
  <c r="BK322"/>
  <c r="K310"/>
  <c r="BE310"/>
  <c r="BK298"/>
  <c r="K286"/>
  <c r="BE286"/>
  <c r="BK268"/>
  <c r="BK256"/>
  <c r="BK244"/>
  <c r="K238"/>
  <c r="BE238"/>
  <c r="K148"/>
  <c r="BE148"/>
  <c r="K123"/>
  <c r="BE123"/>
  <c i="2" r="BK959"/>
  <c r="BK943"/>
  <c r="K938"/>
  <c r="BE938"/>
  <c r="K921"/>
  <c r="BE921"/>
  <c r="K859"/>
  <c r="BE859"/>
  <c r="BK837"/>
  <c r="BK790"/>
  <c r="BK780"/>
  <c r="K761"/>
  <c r="BE761"/>
  <c r="K752"/>
  <c r="BE752"/>
  <c r="BK743"/>
  <c r="K728"/>
  <c r="BE728"/>
  <c r="K656"/>
  <c r="BE656"/>
  <c r="BK629"/>
  <c r="K276"/>
  <c r="BE276"/>
  <c r="K264"/>
  <c r="BE264"/>
  <c r="BK228"/>
  <c r="BK216"/>
  <c r="K166"/>
  <c r="BE166"/>
  <c r="BK150"/>
  <c r="BK123"/>
  <c i="7" r="K36"/>
  <c i="1" r="AY100"/>
  <c i="7" r="BK119"/>
  <c r="BK118"/>
  <c r="K118"/>
  <c r="K97"/>
  <c i="6" r="K147"/>
  <c r="BE147"/>
  <c r="BK141"/>
  <c r="BK123"/>
  <c i="5" r="F37"/>
  <c i="1" r="BD98"/>
  <c i="5" r="BK128"/>
  <c r="BK119"/>
  <c i="4" r="BK409"/>
  <c r="K385"/>
  <c r="BE385"/>
  <c r="BK360"/>
  <c r="K336"/>
  <c r="BE336"/>
  <c r="BK326"/>
  <c r="K309"/>
  <c r="BE309"/>
  <c r="K284"/>
  <c r="BE284"/>
  <c r="BK277"/>
  <c r="BK265"/>
  <c r="BK245"/>
  <c r="K233"/>
  <c r="BE233"/>
  <c r="BK227"/>
  <c r="K197"/>
  <c r="BE197"/>
  <c r="K190"/>
  <c r="BE190"/>
  <c r="K171"/>
  <c r="BE171"/>
  <c r="K147"/>
  <c r="BE147"/>
  <c r="BK131"/>
  <c i="3" r="K779"/>
  <c r="BE779"/>
  <c r="K756"/>
  <c r="BE756"/>
  <c r="K730"/>
  <c r="BE730"/>
  <c r="K716"/>
  <c r="BE716"/>
  <c r="BK712"/>
  <c r="K707"/>
  <c r="BE707"/>
  <c r="K697"/>
  <c r="BE697"/>
  <c r="BK662"/>
  <c r="BK632"/>
  <c r="K623"/>
  <c r="BE623"/>
  <c r="BK608"/>
  <c r="BK598"/>
  <c r="K574"/>
  <c r="BE574"/>
  <c r="BK537"/>
  <c r="K510"/>
  <c r="BE510"/>
  <c r="K481"/>
  <c r="BE481"/>
  <c r="BK466"/>
  <c r="K459"/>
  <c r="BE459"/>
  <c r="K421"/>
  <c r="BE421"/>
  <c r="K367"/>
  <c r="BE367"/>
  <c r="K348"/>
  <c r="BE348"/>
  <c r="K330"/>
  <c r="BE330"/>
  <c r="BK304"/>
  <c r="BK292"/>
  <c r="BK274"/>
  <c r="BK232"/>
  <c r="BK214"/>
  <c r="K200"/>
  <c r="BE200"/>
  <c r="K188"/>
  <c r="BE188"/>
  <c r="BK172"/>
  <c r="K154"/>
  <c r="BE154"/>
  <c r="BK135"/>
  <c i="2" r="K948"/>
  <c r="BE948"/>
  <c r="K884"/>
  <c r="BE884"/>
  <c r="BK854"/>
  <c r="K844"/>
  <c r="BE844"/>
  <c r="K815"/>
  <c r="BE815"/>
  <c r="K810"/>
  <c r="BE810"/>
  <c r="BK800"/>
  <c r="K785"/>
  <c r="BE785"/>
  <c r="K766"/>
  <c r="BE766"/>
  <c r="K723"/>
  <c r="BE723"/>
  <c r="BK704"/>
  <c r="BK688"/>
  <c r="BK667"/>
  <c r="K638"/>
  <c r="BE638"/>
  <c r="K620"/>
  <c r="BE620"/>
  <c r="BK580"/>
  <c r="BK550"/>
  <c r="BK534"/>
  <c r="K523"/>
  <c r="BE523"/>
  <c r="BK507"/>
  <c r="BK487"/>
  <c r="K474"/>
  <c r="BE474"/>
  <c r="K451"/>
  <c r="BE451"/>
  <c r="BK420"/>
  <c r="BK415"/>
  <c r="K395"/>
  <c r="BE395"/>
  <c r="K349"/>
  <c r="BE349"/>
  <c r="BK320"/>
  <c r="K314"/>
  <c r="BE314"/>
  <c r="BK300"/>
  <c r="K288"/>
  <c r="BE288"/>
  <c r="BK270"/>
  <c r="BK258"/>
  <c r="K246"/>
  <c r="BE246"/>
  <c r="BK204"/>
  <c l="1" r="Q122"/>
  <c r="V457"/>
  <c r="Q457"/>
  <c r="I98"/>
  <c r="T522"/>
  <c r="X915"/>
  <c i="3" r="T122"/>
  <c r="Q122"/>
  <c r="T509"/>
  <c r="R509"/>
  <c r="J99"/>
  <c r="X721"/>
  <c r="T761"/>
  <c r="X761"/>
  <c i="4" r="X122"/>
  <c r="V179"/>
  <c r="Q179"/>
  <c r="I98"/>
  <c r="V232"/>
  <c i="3" r="X122"/>
  <c r="V465"/>
  <c r="Q465"/>
  <c r="I98"/>
  <c r="Q509"/>
  <c r="I99"/>
  <c r="V721"/>
  <c r="Q761"/>
  <c r="I101"/>
  <c i="4" r="R122"/>
  <c r="R232"/>
  <c r="J99"/>
  <c r="T376"/>
  <c r="Q376"/>
  <c r="I100"/>
  <c r="T389"/>
  <c r="R389"/>
  <c r="J101"/>
  <c i="6" r="Q118"/>
  <c r="I97"/>
  <c i="2" r="T122"/>
  <c r="X122"/>
  <c r="V522"/>
  <c r="Q522"/>
  <c r="I99"/>
  <c r="V893"/>
  <c r="Q893"/>
  <c r="I100"/>
  <c r="V915"/>
  <c r="Q915"/>
  <c r="I101"/>
  <c i="3" r="R122"/>
  <c r="J97"/>
  <c r="T465"/>
  <c r="X465"/>
  <c r="R465"/>
  <c r="J98"/>
  <c r="V509"/>
  <c r="R721"/>
  <c r="J100"/>
  <c r="R761"/>
  <c r="J101"/>
  <c i="4" r="V122"/>
  <c r="T232"/>
  <c r="X232"/>
  <c r="X376"/>
  <c r="Q389"/>
  <c r="I101"/>
  <c i="6" r="V118"/>
  <c r="V117"/>
  <c r="X118"/>
  <c r="X117"/>
  <c i="2" r="V122"/>
  <c r="V121"/>
  <c r="R122"/>
  <c r="T457"/>
  <c r="X457"/>
  <c r="R457"/>
  <c r="J98"/>
  <c r="X522"/>
  <c r="R522"/>
  <c r="J99"/>
  <c r="T893"/>
  <c r="X893"/>
  <c r="R893"/>
  <c r="J100"/>
  <c r="T915"/>
  <c r="R915"/>
  <c r="J101"/>
  <c i="3" r="V122"/>
  <c r="V121"/>
  <c r="X509"/>
  <c r="T721"/>
  <c r="Q721"/>
  <c r="I100"/>
  <c r="V761"/>
  <c i="4" r="T122"/>
  <c r="Q122"/>
  <c r="T179"/>
  <c r="X179"/>
  <c r="R179"/>
  <c r="J98"/>
  <c r="Q232"/>
  <c r="I99"/>
  <c r="V376"/>
  <c r="R376"/>
  <c r="J100"/>
  <c r="V389"/>
  <c r="X389"/>
  <c i="6" r="T118"/>
  <c r="T117"/>
  <c i="1" r="AW99"/>
  <c i="6" r="R118"/>
  <c r="R117"/>
  <c r="J96"/>
  <c r="K31"/>
  <c i="1" r="AT99"/>
  <c i="2" r="J89"/>
  <c r="F91"/>
  <c r="J92"/>
  <c r="E111"/>
  <c r="F118"/>
  <c i="3" r="J91"/>
  <c r="F117"/>
  <c r="F118"/>
  <c i="4" r="J91"/>
  <c r="E111"/>
  <c r="F118"/>
  <c i="6" r="J89"/>
  <c r="F113"/>
  <c i="3" r="BE432"/>
  <c r="BE556"/>
  <c i="4" r="J89"/>
  <c r="F117"/>
  <c i="5" r="F91"/>
  <c r="F92"/>
  <c r="J111"/>
  <c r="Q118"/>
  <c r="I97"/>
  <c i="6" r="E85"/>
  <c r="J92"/>
  <c r="F114"/>
  <c i="7" r="E85"/>
  <c r="J89"/>
  <c i="3" r="E85"/>
  <c r="J89"/>
  <c r="J92"/>
  <c i="4" r="J118"/>
  <c r="BE155"/>
  <c i="5" r="E85"/>
  <c r="J92"/>
  <c i="7" r="F91"/>
  <c r="F92"/>
  <c r="J92"/>
  <c i="2" r="J91"/>
  <c i="3" r="BE232"/>
  <c r="BE262"/>
  <c r="BE466"/>
  <c i="5" r="J91"/>
  <c r="R118"/>
  <c r="R117"/>
  <c r="J96"/>
  <c r="K31"/>
  <c i="1" r="AT98"/>
  <c i="6" r="J91"/>
  <c i="7" r="J91"/>
  <c r="BE119"/>
  <c r="BK117"/>
  <c r="K117"/>
  <c r="K96"/>
  <c r="Q118"/>
  <c r="Q117"/>
  <c r="I96"/>
  <c r="K30"/>
  <c i="1" r="AS100"/>
  <c i="7" r="R118"/>
  <c r="R117"/>
  <c r="J96"/>
  <c r="K31"/>
  <c i="1" r="AT100"/>
  <c i="5" r="BK118"/>
  <c r="K118"/>
  <c r="K97"/>
  <c i="2" r="F36"/>
  <c i="1" r="BC95"/>
  <c i="2" r="K36"/>
  <c i="1" r="AY95"/>
  <c i="3" r="F36"/>
  <c i="1" r="BC96"/>
  <c i="4" r="F36"/>
  <c i="1" r="BC97"/>
  <c i="6" r="F36"/>
  <c i="1" r="BC99"/>
  <c i="6" r="F37"/>
  <c i="1" r="BD99"/>
  <c i="2" r="K196"/>
  <c r="BE196"/>
  <c r="BK246"/>
  <c r="BK276"/>
  <c r="BK314"/>
  <c r="K415"/>
  <c r="BE415"/>
  <c r="K465"/>
  <c r="BE465"/>
  <c r="K512"/>
  <c r="BE512"/>
  <c r="BK564"/>
  <c r="BK656"/>
  <c r="BK683"/>
  <c r="BK723"/>
  <c r="BK752"/>
  <c r="BK795"/>
  <c r="BK822"/>
  <c r="K878"/>
  <c r="BE878"/>
  <c r="K928"/>
  <c r="BE928"/>
  <c r="BK948"/>
  <c i="3" r="BK142"/>
  <c r="BK166"/>
  <c r="BK200"/>
  <c r="K256"/>
  <c r="BE256"/>
  <c r="BK310"/>
  <c r="K342"/>
  <c r="BE342"/>
  <c r="K415"/>
  <c r="BE415"/>
  <c r="BK574"/>
  <c r="K608"/>
  <c r="BE608"/>
  <c r="BK643"/>
  <c r="BK682"/>
  <c r="K702"/>
  <c r="BE702"/>
  <c r="BK726"/>
  <c r="BK756"/>
  <c i="4" r="K131"/>
  <c r="BE131"/>
  <c r="BK197"/>
  <c r="K245"/>
  <c r="BE245"/>
  <c r="BK284"/>
  <c r="K326"/>
  <c r="BE326"/>
  <c r="BK367"/>
  <c r="K414"/>
  <c r="BE414"/>
  <c i="3" r="K280"/>
  <c r="BE280"/>
  <c r="K322"/>
  <c r="BE322"/>
  <c r="BK481"/>
  <c r="BK510"/>
  <c r="K677"/>
  <c r="BE677"/>
  <c r="BK784"/>
  <c i="4" r="K185"/>
  <c r="BE185"/>
  <c r="BK223"/>
  <c r="K277"/>
  <c r="BE277"/>
  <c r="BK348"/>
  <c r="K428"/>
  <c r="BE428"/>
  <c i="5" r="K128"/>
  <c r="BE128"/>
  <c i="2" r="K240"/>
  <c r="BE240"/>
  <c r="BK288"/>
  <c r="BK395"/>
  <c r="K534"/>
  <c r="BE534"/>
  <c r="BK620"/>
  <c r="BK647"/>
  <c r="BK766"/>
  <c r="BK844"/>
  <c r="K916"/>
  <c r="BE916"/>
  <c i="3" r="BK160"/>
  <c r="K386"/>
  <c r="BE386"/>
  <c r="BK505"/>
  <c r="K628"/>
  <c r="BE628"/>
  <c r="K800"/>
  <c r="BE800"/>
  <c i="4" r="BK291"/>
  <c r="K395"/>
  <c r="BE395"/>
  <c i="6" r="BK152"/>
  <c i="7" r="F36"/>
  <c i="1" r="BC100"/>
  <c i="7" r="K35"/>
  <c i="1" r="AX100"/>
  <c r="AV100"/>
  <c i="2" r="F39"/>
  <c i="1" r="BF95"/>
  <c i="4" r="K36"/>
  <c i="1" r="AY97"/>
  <c i="3" r="K36"/>
  <c i="1" r="AY96"/>
  <c i="6" r="K36"/>
  <c i="1" r="AY99"/>
  <c i="2" r="F37"/>
  <c i="1" r="BD95"/>
  <c i="4" r="F39"/>
  <c i="1" r="BF97"/>
  <c i="2" r="K150"/>
  <c r="BE150"/>
  <c r="K222"/>
  <c r="BE222"/>
  <c r="K300"/>
  <c r="BE300"/>
  <c r="BK409"/>
  <c r="BK451"/>
  <c r="K501"/>
  <c r="BE501"/>
  <c r="K550"/>
  <c r="BE550"/>
  <c r="K580"/>
  <c r="BE580"/>
  <c r="K672"/>
  <c r="BE672"/>
  <c r="K743"/>
  <c r="BE743"/>
  <c r="BK775"/>
  <c r="BK810"/>
  <c r="BK832"/>
  <c r="K868"/>
  <c r="BE868"/>
  <c r="BK921"/>
  <c r="BK938"/>
  <c i="3" r="BK148"/>
  <c r="K172"/>
  <c r="BE172"/>
  <c r="BK250"/>
  <c r="BK286"/>
  <c r="BK348"/>
  <c r="K568"/>
  <c r="BE568"/>
  <c r="K598"/>
  <c r="BE598"/>
  <c r="K632"/>
  <c r="BE632"/>
  <c r="K672"/>
  <c r="BE672"/>
  <c r="K712"/>
  <c r="BE712"/>
  <c r="K735"/>
  <c r="BE735"/>
  <c r="K762"/>
  <c r="BE762"/>
  <c i="4" r="K227"/>
  <c r="BE227"/>
  <c r="BK259"/>
  <c r="BK317"/>
  <c r="K381"/>
  <c r="BE381"/>
  <c i="3" r="K298"/>
  <c r="BE298"/>
  <c r="K449"/>
  <c r="BE449"/>
  <c r="K500"/>
  <c r="BE500"/>
  <c r="K544"/>
  <c r="BE544"/>
  <c r="BK618"/>
  <c r="BK707"/>
  <c r="BK779"/>
  <c i="4" r="BK171"/>
  <c r="K206"/>
  <c r="BE206"/>
  <c r="K265"/>
  <c r="BE265"/>
  <c r="K313"/>
  <c r="BE313"/>
  <c r="K404"/>
  <c r="BE404"/>
  <c r="K424"/>
  <c r="BE424"/>
  <c i="5" r="K119"/>
  <c r="BE119"/>
  <c i="6" r="K135"/>
  <c r="BE135"/>
  <c i="2" r="K123"/>
  <c r="BE123"/>
  <c r="BK166"/>
  <c r="K228"/>
  <c r="BE228"/>
  <c r="K282"/>
  <c r="BE282"/>
  <c r="BK349"/>
  <c r="BK458"/>
  <c r="BK585"/>
  <c r="K629"/>
  <c r="BE629"/>
  <c r="K704"/>
  <c r="BE704"/>
  <c r="K790"/>
  <c r="BE790"/>
  <c r="BK849"/>
  <c r="K902"/>
  <c r="BE902"/>
  <c i="3" r="K214"/>
  <c r="BE214"/>
  <c r="BK405"/>
  <c r="BK561"/>
  <c r="BK730"/>
  <c i="4" r="BK355"/>
  <c i="6" r="BK127"/>
  <c i="2" r="K955"/>
  <c r="BE955"/>
  <c i="3" r="F37"/>
  <c i="1" r="BD96"/>
  <c i="4" r="F37"/>
  <c i="1" r="BD97"/>
  <c i="6" r="F38"/>
  <c i="1" r="BE99"/>
  <c i="3" r="F38"/>
  <c i="1" r="BE96"/>
  <c i="2" r="K216"/>
  <c r="BE216"/>
  <c r="K270"/>
  <c r="BE270"/>
  <c r="K326"/>
  <c r="BE326"/>
  <c r="K420"/>
  <c r="BE420"/>
  <c r="K487"/>
  <c r="BE487"/>
  <c r="BK523"/>
  <c r="K667"/>
  <c r="BE667"/>
  <c r="K708"/>
  <c r="BE708"/>
  <c r="K747"/>
  <c r="BE747"/>
  <c r="K780"/>
  <c r="BE780"/>
  <c r="BK805"/>
  <c r="BK827"/>
  <c r="BK859"/>
  <c r="K894"/>
  <c r="BE894"/>
  <c r="K943"/>
  <c r="BE943"/>
  <c i="3" r="BK123"/>
  <c r="BK154"/>
  <c r="BK194"/>
  <c r="BK226"/>
  <c r="K274"/>
  <c r="BE274"/>
  <c r="BK330"/>
  <c r="BK459"/>
  <c r="BK603"/>
  <c r="K662"/>
  <c r="BE662"/>
  <c r="K687"/>
  <c r="BE687"/>
  <c r="BK716"/>
  <c r="K740"/>
  <c r="BE740"/>
  <c i="4" r="BK147"/>
  <c r="K218"/>
  <c r="BE218"/>
  <c r="BK254"/>
  <c r="BK309"/>
  <c r="BK341"/>
  <c r="BK385"/>
  <c r="BK376"/>
  <c r="K376"/>
  <c r="K100"/>
  <c i="3" r="K292"/>
  <c r="BE292"/>
  <c r="K336"/>
  <c r="BE336"/>
  <c r="K495"/>
  <c r="BE495"/>
  <c r="K537"/>
  <c r="BE537"/>
  <c r="K585"/>
  <c r="BE585"/>
  <c r="BK769"/>
  <c i="4" r="BK190"/>
  <c r="K240"/>
  <c r="BE240"/>
  <c r="BK298"/>
  <c r="K331"/>
  <c r="BE331"/>
  <c r="K409"/>
  <c r="BE409"/>
  <c i="5" r="F36"/>
  <c i="1" r="BC98"/>
  <c i="2" r="BK180"/>
  <c r="BK252"/>
  <c r="BK306"/>
  <c r="K507"/>
  <c r="BE507"/>
  <c r="BK569"/>
  <c r="BK605"/>
  <c r="K688"/>
  <c r="BE688"/>
  <c r="K837"/>
  <c r="BE837"/>
  <c r="BK884"/>
  <c i="3" r="K135"/>
  <c r="BE135"/>
  <c r="BK220"/>
  <c r="BK421"/>
  <c r="BK623"/>
  <c r="K789"/>
  <c r="BE789"/>
  <c i="4" r="K139"/>
  <c r="BE139"/>
  <c r="BK336"/>
  <c i="6" r="K119"/>
  <c r="BE119"/>
  <c r="K131"/>
  <c r="BE131"/>
  <c i="3" r="K667"/>
  <c r="BE667"/>
  <c r="F39"/>
  <c i="1" r="BF96"/>
  <c i="2" r="F38"/>
  <c i="1" r="BE95"/>
  <c i="4" r="F38"/>
  <c i="1" r="BE97"/>
  <c i="6" r="F39"/>
  <c i="1" r="BF99"/>
  <c i="2" r="K131"/>
  <c r="BE131"/>
  <c r="K204"/>
  <c r="BE204"/>
  <c r="K234"/>
  <c r="BE234"/>
  <c r="K258"/>
  <c r="BE258"/>
  <c r="BK294"/>
  <c r="BK372"/>
  <c r="BK474"/>
  <c r="BK457"/>
  <c r="K457"/>
  <c r="K98"/>
  <c r="K555"/>
  <c r="BE555"/>
  <c r="BK638"/>
  <c r="BK699"/>
  <c r="BK728"/>
  <c r="BK761"/>
  <c r="BK785"/>
  <c r="BK815"/>
  <c r="K854"/>
  <c r="BE854"/>
  <c r="BK888"/>
  <c r="BK933"/>
  <c r="K959"/>
  <c r="BE959"/>
  <c i="3" r="BK188"/>
  <c r="K208"/>
  <c r="BE208"/>
  <c r="K268"/>
  <c r="BE268"/>
  <c r="BK316"/>
  <c r="BK367"/>
  <c r="K519"/>
  <c r="BE519"/>
  <c r="K592"/>
  <c r="BE592"/>
  <c r="BK613"/>
  <c r="BK658"/>
  <c r="K692"/>
  <c r="BE692"/>
  <c r="BK722"/>
  <c r="K751"/>
  <c r="BE751"/>
  <c i="4" r="BK123"/>
  <c r="K163"/>
  <c r="BE163"/>
  <c r="BK233"/>
  <c r="K272"/>
  <c r="BE272"/>
  <c r="BK321"/>
  <c r="K360"/>
  <c r="BE360"/>
  <c r="BK390"/>
  <c i="3" r="K244"/>
  <c r="BE244"/>
  <c r="K304"/>
  <c r="BE304"/>
  <c r="K526"/>
  <c r="BE526"/>
  <c r="K551"/>
  <c r="BE551"/>
  <c r="K650"/>
  <c r="BE650"/>
  <c r="K774"/>
  <c r="BE774"/>
  <c i="4" r="K180"/>
  <c r="BE180"/>
  <c r="K211"/>
  <c r="BE211"/>
  <c r="BK305"/>
  <c r="BK372"/>
  <c r="BK419"/>
  <c r="BK389"/>
  <c r="K389"/>
  <c r="K101"/>
  <c i="6" r="K123"/>
  <c r="BE123"/>
  <c r="BK147"/>
  <c i="2" r="K137"/>
  <c r="BE137"/>
  <c r="BK210"/>
  <c r="BK264"/>
  <c r="K320"/>
  <c r="BE320"/>
  <c r="K437"/>
  <c r="BE437"/>
  <c r="K545"/>
  <c r="BE545"/>
  <c r="K590"/>
  <c r="BE590"/>
  <c r="BK634"/>
  <c r="BK734"/>
  <c r="K800"/>
  <c r="BE800"/>
  <c r="BK898"/>
  <c r="BK893"/>
  <c r="K893"/>
  <c r="K100"/>
  <c i="3" r="K178"/>
  <c r="BE178"/>
  <c r="K488"/>
  <c r="BE488"/>
  <c r="BK697"/>
  <c r="K794"/>
  <c r="BE794"/>
  <c i="4" r="K377"/>
  <c r="BE377"/>
  <c i="6" r="K141"/>
  <c r="BE141"/>
  <c i="3" r="K638"/>
  <c r="BE638"/>
  <c i="4" l="1" r="Q121"/>
  <c r="I96"/>
  <c r="K30"/>
  <c i="1" r="AS97"/>
  <c i="3" r="T121"/>
  <c i="1" r="AW96"/>
  <c i="4" r="V121"/>
  <c i="2" r="T121"/>
  <c i="1" r="AW95"/>
  <c i="2" r="Q121"/>
  <c r="I96"/>
  <c r="K30"/>
  <c i="1" r="AS95"/>
  <c i="2" r="X121"/>
  <c i="4" r="X121"/>
  <c i="3" r="Q121"/>
  <c r="I96"/>
  <c r="K30"/>
  <c i="1" r="AS96"/>
  <c i="4" r="T121"/>
  <c i="1" r="AW97"/>
  <c i="2" r="R121"/>
  <c r="J96"/>
  <c r="K31"/>
  <c i="1" r="AT95"/>
  <c i="4" r="R121"/>
  <c r="J96"/>
  <c r="K31"/>
  <c i="1" r="AT97"/>
  <c i="3" r="X121"/>
  <c i="2" r="I97"/>
  <c i="4" r="I97"/>
  <c i="3" r="R121"/>
  <c r="J96"/>
  <c r="K31"/>
  <c i="1" r="AT96"/>
  <c i="4" r="J97"/>
  <c i="5" r="J97"/>
  <c r="BK117"/>
  <c r="K117"/>
  <c r="Q117"/>
  <c r="I96"/>
  <c r="K30"/>
  <c i="1" r="AS98"/>
  <c i="6" r="J97"/>
  <c r="Q117"/>
  <c r="I96"/>
  <c r="K30"/>
  <c i="1" r="AS99"/>
  <c i="7" r="J97"/>
  <c i="2" r="J97"/>
  <c i="3" r="I97"/>
  <c i="7" r="I97"/>
  <c i="2" r="BK122"/>
  <c i="4" r="BK122"/>
  <c r="K122"/>
  <c r="K97"/>
  <c i="3" r="BK465"/>
  <c r="K465"/>
  <c r="K98"/>
  <c r="BK761"/>
  <c r="K761"/>
  <c r="K101"/>
  <c i="4" r="BK232"/>
  <c r="K232"/>
  <c r="K99"/>
  <c i="6" r="BK118"/>
  <c r="K118"/>
  <c r="K97"/>
  <c i="2" r="BK522"/>
  <c r="K522"/>
  <c r="K99"/>
  <c i="3" r="BK122"/>
  <c r="BK721"/>
  <c r="K721"/>
  <c r="K100"/>
  <c i="4" r="BK179"/>
  <c r="K179"/>
  <c r="K98"/>
  <c i="2" r="BK915"/>
  <c r="K915"/>
  <c r="K101"/>
  <c i="3" r="BK509"/>
  <c r="K509"/>
  <c r="K99"/>
  <c i="5" r="K35"/>
  <c i="1" r="AX98"/>
  <c r="AV98"/>
  <c i="7" r="F35"/>
  <c i="1" r="BB100"/>
  <c r="BD94"/>
  <c r="W31"/>
  <c i="3" r="F35"/>
  <c i="1" r="BB96"/>
  <c i="6" r="F35"/>
  <c i="1" r="BB99"/>
  <c i="5" r="K32"/>
  <c i="1" r="AG98"/>
  <c r="AN98"/>
  <c i="5" r="F35"/>
  <c i="1" r="BB98"/>
  <c i="7" r="K32"/>
  <c i="1" r="AG100"/>
  <c r="AN100"/>
  <c r="BC94"/>
  <c r="AY94"/>
  <c r="AK30"/>
  <c i="4" r="F35"/>
  <c i="1" r="BB97"/>
  <c r="BE94"/>
  <c r="BA94"/>
  <c i="2" r="F35"/>
  <c i="1" r="BB95"/>
  <c i="3" r="K35"/>
  <c i="1" r="AX96"/>
  <c r="AV96"/>
  <c i="4" r="K35"/>
  <c i="1" r="AX97"/>
  <c r="AV97"/>
  <c i="6" r="K35"/>
  <c i="1" r="AX99"/>
  <c r="AV99"/>
  <c r="BF94"/>
  <c r="W33"/>
  <c i="2" r="K35"/>
  <c i="1" r="AX95"/>
  <c r="AV95"/>
  <c i="2" l="1" r="BK121"/>
  <c r="K121"/>
  <c r="K96"/>
  <c i="3" r="BK121"/>
  <c r="K121"/>
  <c r="K96"/>
  <c i="5" r="K41"/>
  <c i="2" r="K122"/>
  <c r="K97"/>
  <c i="3" r="K122"/>
  <c r="K97"/>
  <c i="4" r="BK121"/>
  <c r="K121"/>
  <c i="5" r="K96"/>
  <c i="6" r="BK117"/>
  <c r="K117"/>
  <c i="7" r="K41"/>
  <c i="1" r="BB94"/>
  <c r="W29"/>
  <c r="AW94"/>
  <c r="W30"/>
  <c i="4" r="K32"/>
  <c i="1" r="AG97"/>
  <c r="AN97"/>
  <c r="AZ94"/>
  <c r="AS94"/>
  <c r="AT94"/>
  <c r="W32"/>
  <c i="6" r="K32"/>
  <c i="1" r="AG99"/>
  <c r="AN99"/>
  <c i="4" l="1" r="K41"/>
  <c i="6" r="K41"/>
  <c i="4" r="K96"/>
  <c i="6" r="K96"/>
  <c i="1" r="AX94"/>
  <c r="AK29"/>
  <c i="2" r="K32"/>
  <c i="1" r="AG95"/>
  <c r="AN95"/>
  <c i="3" r="K32"/>
  <c i="1" r="AG96"/>
  <c r="AN96"/>
  <c i="2" l="1" r="K41"/>
  <c i="3" r="K41"/>
  <c i="1" r="AG94"/>
  <c r="AK26"/>
  <c r="AK35"/>
  <c r="AV94"/>
  <c l="1" r="AN94"/>
</calcChain>
</file>

<file path=xl/sharedStrings.xml><?xml version="1.0" encoding="utf-8"?>
<sst xmlns="http://schemas.openxmlformats.org/spreadsheetml/2006/main">
  <si>
    <t>Export Komplet</t>
  </si>
  <si>
    <t/>
  </si>
  <si>
    <t>2.0</t>
  </si>
  <si>
    <t>ZAMOK</t>
  </si>
  <si>
    <t>False</t>
  </si>
  <si>
    <t>True</t>
  </si>
  <si>
    <t>{7a0e26ff-7b7d-493b-ac6b-deefcdc2c226}</t>
  </si>
  <si>
    <t>0,01</t>
  </si>
  <si>
    <t>21</t>
  </si>
  <si>
    <t>15</t>
  </si>
  <si>
    <t>REKAPITULACE STAVBY</t>
  </si>
  <si>
    <t xml:space="preserve">v ---  níže se nacházejí doplnkové a pomocné údaje k sestavám  --- v</t>
  </si>
  <si>
    <t>Návod na vyplnění</t>
  </si>
  <si>
    <t>0,001</t>
  </si>
  <si>
    <t>Kód:</t>
  </si>
  <si>
    <t>85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</si>
  <si>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</si>
  <si>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</si>
  <si>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staničních kolejí v žst. Všetaty</t>
  </si>
  <si>
    <t>KSO:</t>
  </si>
  <si>
    <t>CC-CZ:</t>
  </si>
  <si>
    <t>Místo:</t>
  </si>
  <si>
    <t xml:space="preserve"> </t>
  </si>
  <si>
    <t>Datum:</t>
  </si>
  <si>
    <t>30. 7. 2020</t>
  </si>
  <si>
    <t>Zadavatel:</t>
  </si>
  <si>
    <t>IČ:</t>
  </si>
  <si>
    <t>Ing.Toláš Josef</t>
  </si>
  <si>
    <t>DIČ:</t>
  </si>
  <si>
    <t>Uchazeč:</t>
  </si>
  <si>
    <t>Vyplň údaj</t>
  </si>
  <si>
    <t>Projektant:</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</si>
  <si>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</si>
  <si>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</si>
  <si>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</si>
  <si>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</si>
  <si>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</si>
  <si>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</si>
  <si>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</si>
  <si>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</si>
  <si>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</si>
  <si>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</si>
  <si>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</si>
  <si>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</si>
  <si>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</si>
  <si>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</si>
  <si>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</si>
  <si>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</si>
  <si>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</si>
  <si>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</si>
  <si>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</si>
  <si>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</si>
  <si>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</si>
  <si>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</si>
  <si>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</si>
  <si>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</si>
  <si>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</si>
  <si>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</si>
  <si>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</si>
  <si>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</si>
  <si>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</si>
  <si>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</si>
  <si>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</si>
  <si>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</si>
  <si>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</si>
  <si>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</si>
  <si>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</si>
  <si>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</si>
  <si>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</si>
  <si>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</si>
  <si>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</si>
  <si>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</si>
  <si>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</si>
  <si>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</si>
  <si>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</si>
  <si>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</si>
  <si>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</si>
  <si>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</si>
  <si>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</si>
  <si>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</si>
  <si>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</si>
  <si>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</si>
  <si>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</si>
  <si>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SK č.20,22,24 a v.č.3,21</t>
  </si>
  <si>
    <t>STA</t>
  </si>
  <si>
    <t>1</t>
  </si>
  <si>
    <t>{91cf6296-22fd-4495-83b2-577b3019df3f}</t>
  </si>
  <si>
    <t>2</t>
  </si>
  <si>
    <t>O2</t>
  </si>
  <si>
    <t>Oprava SK č.3 a v.č.27,30</t>
  </si>
  <si>
    <t>{b8190014-347a-4ee3-b597-8c8d81c4fd3e}</t>
  </si>
  <si>
    <t>O3</t>
  </si>
  <si>
    <t>Oprava P2929</t>
  </si>
  <si>
    <t>{3f199eaa-8064-41cb-a3bb-49689d55e982}</t>
  </si>
  <si>
    <t>O4</t>
  </si>
  <si>
    <t>Přeprava mechanizace</t>
  </si>
  <si>
    <t>{0411cc0e-3a4e-4c52-a1be-366358b9bce5}</t>
  </si>
  <si>
    <t>O5</t>
  </si>
  <si>
    <t>VON</t>
  </si>
  <si>
    <t>{8f5f22c6-9ef7-4ac3-afa4-f2300bae192e}</t>
  </si>
  <si>
    <t>O6</t>
  </si>
  <si>
    <t>KSU a TP</t>
  </si>
  <si>
    <t>{b8561d7e-b375-4756-ac44-ba9a4c832f3f}</t>
  </si>
  <si>
    <t>KRYCÍ LIST SOUPISU PRACÍ</t>
  </si>
  <si>
    <t>Objekt:</t>
  </si>
  <si>
    <t>O1 - Oprava SK č.20,22,24 a v.č.3,21</t>
  </si>
  <si>
    <t>Materiál</t>
  </si>
  <si>
    <t>Montáž</t>
  </si>
  <si>
    <t>REKAPITULACE ČLENĚNÍ SOUPISU PRACÍ</t>
  </si>
  <si>
    <t>Kód dílu - Popis</t>
  </si>
  <si>
    <t>Materiál [CZK]</t>
  </si>
  <si>
    <t>Montáž [CZK]</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</si>
  <si>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</si>
  <si>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</si>
  <si>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</si>
  <si>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</si>
  <si>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</si>
  <si>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</si>
  <si>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</si>
  <si>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</si>
  <si>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</si>
  <si>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</si>
  <si>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</si>
  <si>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</si>
  <si>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</si>
  <si>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</si>
  <si>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</si>
  <si>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</si>
  <si>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</si>
  <si>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</si>
  <si>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</si>
  <si>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</si>
  <si>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</si>
  <si>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</si>
  <si>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</si>
  <si>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</si>
  <si>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</si>
  <si>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MTO</t>
  </si>
  <si>
    <t>Materiál dodá TO</t>
  </si>
  <si>
    <t>ROZPOCET</t>
  </si>
  <si>
    <t>M</t>
  </si>
  <si>
    <t>5957201010</t>
  </si>
  <si>
    <t>Kolejnice užité tv. S49</t>
  </si>
  <si>
    <t>m</t>
  </si>
  <si>
    <t>Sborník UOŽI 01 2020</t>
  </si>
  <si>
    <t>8</t>
  </si>
  <si>
    <t>4</t>
  </si>
  <si>
    <t>-1948028587</t>
  </si>
  <si>
    <t>PP</t>
  </si>
  <si>
    <t>VV</t>
  </si>
  <si>
    <t>v.č.21 středové kolejnice</t>
  </si>
  <si>
    <t>12*4</t>
  </si>
  <si>
    <t>mezi v.č.21 -3 (výzisk z 20.SK)</t>
  </si>
  <si>
    <t>(39115-38988)*2</t>
  </si>
  <si>
    <t>Součet</t>
  </si>
  <si>
    <t>neoceňovat dodá TO</t>
  </si>
  <si>
    <t>5957207030</t>
  </si>
  <si>
    <t>Lepený izolovaný styk užitý tv. S49</t>
  </si>
  <si>
    <t>16393964</t>
  </si>
  <si>
    <t>v.č.21</t>
  </si>
  <si>
    <t>3,600*2</t>
  </si>
  <si>
    <t>3</t>
  </si>
  <si>
    <t>5957104025</t>
  </si>
  <si>
    <t>Kolejnicové pásy třídy R260 tv. 49 E1 délky 75 metrů</t>
  </si>
  <si>
    <t>kus</t>
  </si>
  <si>
    <t>128</t>
  </si>
  <si>
    <t>299701560</t>
  </si>
  <si>
    <t>20.SK</t>
  </si>
  <si>
    <t>717/75*2</t>
  </si>
  <si>
    <t>0,880</t>
  </si>
  <si>
    <t>22.SK</t>
  </si>
  <si>
    <t>695/75*2</t>
  </si>
  <si>
    <t>0,467</t>
  </si>
  <si>
    <t>24.SK</t>
  </si>
  <si>
    <t>628/75*2</t>
  </si>
  <si>
    <t>0,253</t>
  </si>
  <si>
    <t>5956140030</t>
  </si>
  <si>
    <t>Pražec betonový příčný vystrojený včetně kompletů tv. B 91S/2 (S)</t>
  </si>
  <si>
    <t>-2118895423</t>
  </si>
  <si>
    <t>0,717*1667</t>
  </si>
  <si>
    <t>0,761</t>
  </si>
  <si>
    <t>-8</t>
  </si>
  <si>
    <t>0,695*1667</t>
  </si>
  <si>
    <t>0,435</t>
  </si>
  <si>
    <t>0,628*1667</t>
  </si>
  <si>
    <t>0,124</t>
  </si>
  <si>
    <t>5</t>
  </si>
  <si>
    <t>5957134010</t>
  </si>
  <si>
    <t>Lepený izolovaný styk tv. S49 s tepelně zpracovanou hlavou délky 3,60 m</t>
  </si>
  <si>
    <t>1143068490</t>
  </si>
  <si>
    <t>2+2</t>
  </si>
  <si>
    <t>ZV č.21</t>
  </si>
  <si>
    <t>mezi v.č.21-3</t>
  </si>
  <si>
    <t>6</t>
  </si>
  <si>
    <t>5956101000</t>
  </si>
  <si>
    <t>Pražec dřevěný příčný nevystrojený dub 2600x260x160 mm</t>
  </si>
  <si>
    <t>-1300773235</t>
  </si>
  <si>
    <t>KV č.21 - v.č.12</t>
  </si>
  <si>
    <t>KV.č.21 - v.č.3</t>
  </si>
  <si>
    <t>KV č.3 - v.č.21</t>
  </si>
  <si>
    <t>7</t>
  </si>
  <si>
    <t>5956122020</t>
  </si>
  <si>
    <t>Pražec dřevěný výhybkový dub skupina 4 2600x260x150</t>
  </si>
  <si>
    <t>-1765069156</t>
  </si>
  <si>
    <t>v.č.21 p.č.02-01, 2-10</t>
  </si>
  <si>
    <t>11</t>
  </si>
  <si>
    <t>v.č.3 p.č.2-10</t>
  </si>
  <si>
    <t>9</t>
  </si>
  <si>
    <t>5956122025</t>
  </si>
  <si>
    <t>Pražec dřevěný výhybkový dub skupina 4 2700x260x150</t>
  </si>
  <si>
    <t>-679975003</t>
  </si>
  <si>
    <t>v.č.21,3</t>
  </si>
  <si>
    <t>6*2</t>
  </si>
  <si>
    <t>5956122030</t>
  </si>
  <si>
    <t>Pražec dřevěný výhybkový dub skupina 4 2800x260x150</t>
  </si>
  <si>
    <t>-1457665745</t>
  </si>
  <si>
    <t>5*2</t>
  </si>
  <si>
    <t>10</t>
  </si>
  <si>
    <t>5956122035</t>
  </si>
  <si>
    <t>Pražec dřevěný výhybkový dub skupina 4 2900x260x150</t>
  </si>
  <si>
    <t>583226540</t>
  </si>
  <si>
    <t>4*2</t>
  </si>
  <si>
    <t>5956122040</t>
  </si>
  <si>
    <t>Pražec dřevěný výhybkový dub skupina 4 3000x260x150</t>
  </si>
  <si>
    <t>453248374</t>
  </si>
  <si>
    <t>3*2</t>
  </si>
  <si>
    <t>12</t>
  </si>
  <si>
    <t>5956122045</t>
  </si>
  <si>
    <t>Pražec dřevěný výhybkový dub skupina 4 3100x260x150</t>
  </si>
  <si>
    <t>-1482414799</t>
  </si>
  <si>
    <t>13</t>
  </si>
  <si>
    <t>5956122050</t>
  </si>
  <si>
    <t>Pražec dřevěný výhybkový dub skupina 4 3200x260x150</t>
  </si>
  <si>
    <t>1523489775</t>
  </si>
  <si>
    <t>2*2</t>
  </si>
  <si>
    <t>14</t>
  </si>
  <si>
    <t>5956122055</t>
  </si>
  <si>
    <t>Pražec dřevěný výhybkový dub skupina 4 3300x260x150</t>
  </si>
  <si>
    <t>-1278190160</t>
  </si>
  <si>
    <t>5956122060</t>
  </si>
  <si>
    <t>Pražec dřevěný výhybkový dub skupina 4 3400x260x150</t>
  </si>
  <si>
    <t>-2075278578</t>
  </si>
  <si>
    <t>16</t>
  </si>
  <si>
    <t>5956122065</t>
  </si>
  <si>
    <t>Pražec dřevěný výhybkový dub skupina 4 3500x260x150</t>
  </si>
  <si>
    <t>2057641984</t>
  </si>
  <si>
    <t>17</t>
  </si>
  <si>
    <t>5956122070</t>
  </si>
  <si>
    <t>Pražec dřevěný výhybkový dub skupina 4 3600x260x150</t>
  </si>
  <si>
    <t>-2036846451</t>
  </si>
  <si>
    <t>1*2</t>
  </si>
  <si>
    <t>18</t>
  </si>
  <si>
    <t>5956122075</t>
  </si>
  <si>
    <t>Pražec dřevěný výhybkový dub skupina 4 3700x260x150</t>
  </si>
  <si>
    <t>-1763897806</t>
  </si>
  <si>
    <t>19</t>
  </si>
  <si>
    <t>5956122080</t>
  </si>
  <si>
    <t>Pražec dřevěný výhybkový dub skupina 4 3800x260x150</t>
  </si>
  <si>
    <t>1685549588</t>
  </si>
  <si>
    <t>20</t>
  </si>
  <si>
    <t>5956122085</t>
  </si>
  <si>
    <t>Pražec dřevěný výhybkový dub skupina 4 3900x260x150</t>
  </si>
  <si>
    <t>1889080043</t>
  </si>
  <si>
    <t>5956122090</t>
  </si>
  <si>
    <t>Pražec dřevěný výhybkový dub skupina 4 4000x260x150</t>
  </si>
  <si>
    <t>1374988191</t>
  </si>
  <si>
    <t xml:space="preserve">v.č.21,3 </t>
  </si>
  <si>
    <t>22</t>
  </si>
  <si>
    <t>5956122095</t>
  </si>
  <si>
    <t>Pražec dřevěný výhybkový dub skupina 4 4100x260x150</t>
  </si>
  <si>
    <t>-812006270</t>
  </si>
  <si>
    <t>23</t>
  </si>
  <si>
    <t>5956122100</t>
  </si>
  <si>
    <t>Pražec dřevěný výhybkový dub skupina 4 4200x260x150</t>
  </si>
  <si>
    <t>-1522457362</t>
  </si>
  <si>
    <t>v.č.21,3 p.č.53,1</t>
  </si>
  <si>
    <t>24</t>
  </si>
  <si>
    <t>5956122105</t>
  </si>
  <si>
    <t>Pražec dřevěný výhybkový dub skupina 4 4300x260x150</t>
  </si>
  <si>
    <t>578320954</t>
  </si>
  <si>
    <t>25</t>
  </si>
  <si>
    <t>5956122110</t>
  </si>
  <si>
    <t>Pražec dřevěný výhybkový dub skupina 4 4400x260x150</t>
  </si>
  <si>
    <t>1790628650</t>
  </si>
  <si>
    <t>v.č.21,3 p.č.55</t>
  </si>
  <si>
    <t>KV č.21,3 p.č.56</t>
  </si>
  <si>
    <t>26</t>
  </si>
  <si>
    <t>5956122115</t>
  </si>
  <si>
    <t>Pražec dřevěný výhybkový dub skupina 4 4500x260x150</t>
  </si>
  <si>
    <t>221296835</t>
  </si>
  <si>
    <t>KV č.21,3 p.č.57-58</t>
  </si>
  <si>
    <t>27</t>
  </si>
  <si>
    <t>5956122120</t>
  </si>
  <si>
    <t>Pražec dřevěný výhybkový dub skupina 4 4600x260x150</t>
  </si>
  <si>
    <t>-350341303</t>
  </si>
  <si>
    <t>KV č.21,3p.č.59-60</t>
  </si>
  <si>
    <t>28</t>
  </si>
  <si>
    <t>5958134025</t>
  </si>
  <si>
    <t>Součásti upevňovací svěrka ŽS 4</t>
  </si>
  <si>
    <t>-1156125713</t>
  </si>
  <si>
    <t>8*4</t>
  </si>
  <si>
    <t>v.č.21+KV</t>
  </si>
  <si>
    <t>224+40</t>
  </si>
  <si>
    <t>v.č.3+KV</t>
  </si>
  <si>
    <t>mezi v.č.21 - 3</t>
  </si>
  <si>
    <t>(39,115-38,988)*1640*4</t>
  </si>
  <si>
    <t>2,880</t>
  </si>
  <si>
    <t>2*4</t>
  </si>
  <si>
    <t>4*4</t>
  </si>
  <si>
    <t>29</t>
  </si>
  <si>
    <t>5958134044</t>
  </si>
  <si>
    <t>Součásti upevňovací šroub svěrkový RS 1 (M24x80)</t>
  </si>
  <si>
    <t>1027725645</t>
  </si>
  <si>
    <t>30</t>
  </si>
  <si>
    <t>5958134115</t>
  </si>
  <si>
    <t>Součásti upevňovací matice M24</t>
  </si>
  <si>
    <t>-862359567</t>
  </si>
  <si>
    <t>31</t>
  </si>
  <si>
    <t>5958134080</t>
  </si>
  <si>
    <t>Součásti upevňovací vrtule R2 (160)</t>
  </si>
  <si>
    <t>-1385500064</t>
  </si>
  <si>
    <t>312+80</t>
  </si>
  <si>
    <t>2*8</t>
  </si>
  <si>
    <t>4*8</t>
  </si>
  <si>
    <t>8*8</t>
  </si>
  <si>
    <t>32</t>
  </si>
  <si>
    <t>5958134075</t>
  </si>
  <si>
    <t>Součásti upevňovací vrtule R1(145)</t>
  </si>
  <si>
    <t>-741458158</t>
  </si>
  <si>
    <t>438*2</t>
  </si>
  <si>
    <t>33</t>
  </si>
  <si>
    <t>5958134040</t>
  </si>
  <si>
    <t>Součásti upevňovací kroužek pružný dvojitý Fe 6</t>
  </si>
  <si>
    <t>1770293990</t>
  </si>
  <si>
    <t>3288</t>
  </si>
  <si>
    <t>34</t>
  </si>
  <si>
    <t>5958158005</t>
  </si>
  <si>
    <t xml:space="preserve">Podložka pryžová pod patu kolejnice S49  183/126/6</t>
  </si>
  <si>
    <t>1643111278</t>
  </si>
  <si>
    <t>112+20</t>
  </si>
  <si>
    <t>(39,115-38,988)*1640*2</t>
  </si>
  <si>
    <t>1,440</t>
  </si>
  <si>
    <t>8*2</t>
  </si>
  <si>
    <t>35</t>
  </si>
  <si>
    <t>5958158070</t>
  </si>
  <si>
    <t>Podložka polyetylenová pod podkladnici 380/160/2 (S4, R4)</t>
  </si>
  <si>
    <t>127955535</t>
  </si>
  <si>
    <t>36</t>
  </si>
  <si>
    <t>5958173000</t>
  </si>
  <si>
    <t>Polyetylenové pásy v kotoučích</t>
  </si>
  <si>
    <t>m2</t>
  </si>
  <si>
    <t>-211835420</t>
  </si>
  <si>
    <t>15*2</t>
  </si>
  <si>
    <t>37</t>
  </si>
  <si>
    <t>5963110010</t>
  </si>
  <si>
    <t>Přejezd Intermont panel (49E1,B91S/2) ŽPP 1</t>
  </si>
  <si>
    <t>-637285175</t>
  </si>
  <si>
    <t>38</t>
  </si>
  <si>
    <t>5963134005</t>
  </si>
  <si>
    <t>Náběhový klín ocelový pozink.</t>
  </si>
  <si>
    <t>1925153795</t>
  </si>
  <si>
    <t>39</t>
  </si>
  <si>
    <t>5955101000</t>
  </si>
  <si>
    <t>Kamenivo drcené štěrk frakce 31,5/63 třídy BI</t>
  </si>
  <si>
    <t>t</t>
  </si>
  <si>
    <t>-1079911041</t>
  </si>
  <si>
    <t>717*1,7*1,8</t>
  </si>
  <si>
    <t>695*0,8*1,8</t>
  </si>
  <si>
    <t>628*0,8*1,8</t>
  </si>
  <si>
    <t>127*0,7*1,8</t>
  </si>
  <si>
    <t>v.č.21,3+KV</t>
  </si>
  <si>
    <t>(62+8,5)*2*1,8</t>
  </si>
  <si>
    <t>40</t>
  </si>
  <si>
    <t>5955101025</t>
  </si>
  <si>
    <t>Kamenivo drcené drť frakce 4/8</t>
  </si>
  <si>
    <t>590360728</t>
  </si>
  <si>
    <t>pod panely</t>
  </si>
  <si>
    <t>0,5*2</t>
  </si>
  <si>
    <t>stezky</t>
  </si>
  <si>
    <t>mezi 18-20.SK</t>
  </si>
  <si>
    <t>540*0,8*0,050*2</t>
  </si>
  <si>
    <t>mezi 20-22.SK</t>
  </si>
  <si>
    <t>698*0,8*0,050*2</t>
  </si>
  <si>
    <t>mezi 22-24.SK</t>
  </si>
  <si>
    <t>657*0,8*0,050*2</t>
  </si>
  <si>
    <t>mezi 24-26.SK</t>
  </si>
  <si>
    <t>587*0,8*0,050*2</t>
  </si>
  <si>
    <t>41</t>
  </si>
  <si>
    <t>5964133010</t>
  </si>
  <si>
    <t>Geotextilie ochranné</t>
  </si>
  <si>
    <t>-2050517025</t>
  </si>
  <si>
    <t>pod přejezdové panely a na ochranu upevňovadel</t>
  </si>
  <si>
    <t>SK č. 20,22,24</t>
  </si>
  <si>
    <t>(1+1,5+1)*3*3</t>
  </si>
  <si>
    <t>42</t>
  </si>
  <si>
    <t>5961170070</t>
  </si>
  <si>
    <t>Zádržná opěrka proti putování (komplet pro jazky i opornici) S49 R300 pro jazyk ohnutý i přímý</t>
  </si>
  <si>
    <t>-541678097</t>
  </si>
  <si>
    <t>43</t>
  </si>
  <si>
    <t>R5955101086</t>
  </si>
  <si>
    <t>Asfaltový recyklát drť</t>
  </si>
  <si>
    <t>-1799063856</t>
  </si>
  <si>
    <t>povrch cesty</t>
  </si>
  <si>
    <t>2,9*3*0,2*2</t>
  </si>
  <si>
    <t>3,3*3*0,2*2</t>
  </si>
  <si>
    <t>3,2*3*0,2*2</t>
  </si>
  <si>
    <t>P</t>
  </si>
  <si>
    <t>Práce</t>
  </si>
  <si>
    <t>44</t>
  </si>
  <si>
    <t>K</t>
  </si>
  <si>
    <t>5905023020</t>
  </si>
  <si>
    <t>Úprava povrchu stezky rozprostřením štěrkodrtě přes 3 do 5 cm</t>
  </si>
  <si>
    <t>-569537678</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</si>
  <si>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</si>
  <si>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540*0,8</t>
  </si>
  <si>
    <t>698*0,8</t>
  </si>
  <si>
    <t>657*0,8</t>
  </si>
  <si>
    <t>587*0,8</t>
  </si>
  <si>
    <t>45</t>
  </si>
  <si>
    <t>5905025110</t>
  </si>
  <si>
    <t>Doplnění stezky štěrkodrtí souvislé</t>
  </si>
  <si>
    <t>m3</t>
  </si>
  <si>
    <t>-1171811039</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</si>
  <si>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</si>
  <si>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540*0,8*0,050</t>
  </si>
  <si>
    <t>698*0,8*0,050</t>
  </si>
  <si>
    <t>657*0,8*0,050</t>
  </si>
  <si>
    <t>587*0,8*0,050</t>
  </si>
  <si>
    <t>46</t>
  </si>
  <si>
    <t>5905035120</t>
  </si>
  <si>
    <t>Výměna KL malou těžící mechanizací včetně lavičky pod ložnou plochou pražce lože zapuštěné</t>
  </si>
  <si>
    <t>-1058693346</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</si>
  <si>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</si>
  <si>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717*1,7</t>
  </si>
  <si>
    <t>47</t>
  </si>
  <si>
    <t>5905050210</t>
  </si>
  <si>
    <t>Souvislá výměna KL se snesením KR výhybky pražce dřevěné</t>
  </si>
  <si>
    <t>-2054888076</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</si>
  <si>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</si>
  <si>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(49,846+5)*2</t>
  </si>
  <si>
    <t>48</t>
  </si>
  <si>
    <t>5905085060</t>
  </si>
  <si>
    <t>Souvislé čištění KL strojně koleje pražce betonové rozdělení "e"</t>
  </si>
  <si>
    <t>km</t>
  </si>
  <si>
    <t>-259238016</t>
  </si>
  <si>
    <t>Souvislé čištění KL strojně koleje pražce betonové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</si>
  <si>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0,695</t>
  </si>
  <si>
    <t>0,628</t>
  </si>
  <si>
    <t>39,115-38,988</t>
  </si>
  <si>
    <t>49</t>
  </si>
  <si>
    <t>5905105010</t>
  </si>
  <si>
    <t>Doplnění KL kamenivem ojediněle ručně v koleji</t>
  </si>
  <si>
    <t>1130875820</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</si>
  <si>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</si>
  <si>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0,5</t>
  </si>
  <si>
    <t>50</t>
  </si>
  <si>
    <t>5905105030</t>
  </si>
  <si>
    <t>Doplnění KL kamenivem souvisle strojně v koleji</t>
  </si>
  <si>
    <t>-437537561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</si>
  <si>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</si>
  <si>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695*0,8</t>
  </si>
  <si>
    <t>628*0,8</t>
  </si>
  <si>
    <t>(39115-38988)*0,7</t>
  </si>
  <si>
    <t>51</t>
  </si>
  <si>
    <t>5905105040</t>
  </si>
  <si>
    <t>Doplnění KL kamenivem souvisle strojně ve výhybce</t>
  </si>
  <si>
    <t>608373120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</si>
  <si>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</si>
  <si>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v.č. 21,3+KV</t>
  </si>
  <si>
    <t>(62+8,5)*2</t>
  </si>
  <si>
    <t>52</t>
  </si>
  <si>
    <t>5906030050</t>
  </si>
  <si>
    <t>Ojedinělá výměna pražce současně s výměnou nebo čištěním KL pražec dřevěný výhybkový délky přes 4 do 5 m</t>
  </si>
  <si>
    <t>1783553255</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</si>
  <si>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</si>
  <si>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KV č.21,3 p.č.56-60</t>
  </si>
  <si>
    <t>53</t>
  </si>
  <si>
    <t>5906030010</t>
  </si>
  <si>
    <t>Ojedinělá výměna pražce současně s výměnou nebo čištěním KL pražec dřevěný příčný nevystrojený</t>
  </si>
  <si>
    <t>1360160390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</si>
  <si>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</si>
  <si>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54</t>
  </si>
  <si>
    <t>5906035120</t>
  </si>
  <si>
    <t>Souvislá výměna pražců současně s výměnou nebo čištěním KL pražce betonové příčné vystrojené</t>
  </si>
  <si>
    <t>878027223</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</si>
  <si>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</si>
  <si>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55</t>
  </si>
  <si>
    <t>5907025120</t>
  </si>
  <si>
    <t>Výměna kolejnicových pásů současně s výměnou pražců tv. S49 rozdělení "u"</t>
  </si>
  <si>
    <t>1890617553</t>
  </si>
  <si>
    <t>Výměna kolejnicových pásů současně s výměnou pražců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</si>
  <si>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717*2</t>
  </si>
  <si>
    <t>695*2</t>
  </si>
  <si>
    <t>628*2</t>
  </si>
  <si>
    <t>56</t>
  </si>
  <si>
    <t>5907020420</t>
  </si>
  <si>
    <t>Souvislá výměna kolejnic současně s výměnou kompletů a pryžové podložky tv. S49 rozdělení "u"</t>
  </si>
  <si>
    <t>-1537177590</t>
  </si>
  <si>
    <t>Souvislá výměna kolejnic současně s výměnou kompletů a pryžové podložky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</si>
  <si>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57</t>
  </si>
  <si>
    <t>5906105010</t>
  </si>
  <si>
    <t>Demontáž pražce dřevěný</t>
  </si>
  <si>
    <t>-363189398</t>
  </si>
  <si>
    <t>Demontáž pražce dřevěný. Poznámka: 1. V cenách jsou započteny náklady na manipulaci, demontáž, odstrojení do součástí a uložení pražců.</t>
  </si>
  <si>
    <t>58</t>
  </si>
  <si>
    <t>5907010070</t>
  </si>
  <si>
    <t>Výměna LISŮ tv. S49 rozdělení "c"</t>
  </si>
  <si>
    <t>288417081</t>
  </si>
  <si>
    <t>Výměna LISŮ tv. S49 rozdělení "c".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</si>
  <si>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2*3,6</t>
  </si>
  <si>
    <t>v.č.21 (užitý ze ZV č.21)</t>
  </si>
  <si>
    <t>59</t>
  </si>
  <si>
    <t>5907010090</t>
  </si>
  <si>
    <t>Výměna LISŮ tv. S49 rozdělení "u"</t>
  </si>
  <si>
    <t>1884457221</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</si>
  <si>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</si>
  <si>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(2+2)*3,6</t>
  </si>
  <si>
    <t>60</t>
  </si>
  <si>
    <t>5909032020</t>
  </si>
  <si>
    <t>Přesná úprava GPK koleje směrové a výškové uspořádání pražce betonové</t>
  </si>
  <si>
    <t>-1505048199</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</si>
  <si>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</si>
  <si>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0,717</t>
  </si>
  <si>
    <t xml:space="preserve">mezi v.č.21 -3 </t>
  </si>
  <si>
    <t>61</t>
  </si>
  <si>
    <t>5909042010</t>
  </si>
  <si>
    <t>Přesná úprava GPK výhybky směrové a výškové uspořádání pražce dřevěné nebo ocelové</t>
  </si>
  <si>
    <t>-437578089</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</si>
  <si>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</si>
  <si>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v.č.21,3+výběhy</t>
  </si>
  <si>
    <t>49,846*2+100</t>
  </si>
  <si>
    <t>62</t>
  </si>
  <si>
    <t>5905110010</t>
  </si>
  <si>
    <t>Snížení KL pod patou kolejnice v koleji</t>
  </si>
  <si>
    <t>-1013203709</t>
  </si>
  <si>
    <t>Snížení KL pod patou kolejnice v koleji. Poznámka: 1. V cenách jsou započteny náklady na snížení KL pod patou kolejnice ručně vidlemi. 2. V cenách nejsou obsaženy náklady na doplnění a dodávku kameniva.</t>
  </si>
  <si>
    <t>63</t>
  </si>
  <si>
    <t>5905110020</t>
  </si>
  <si>
    <t>Snížení KL pod patou kolejnice ve výhybce</t>
  </si>
  <si>
    <t>2036651163</t>
  </si>
  <si>
    <t>Snížení KL pod patou kolejnice ve výhybce. Poznámka: 1. V cenách jsou započteny náklady na snížení KL pod patou kolejnice ručně vidlemi. 2. V cenách nejsou obsaženy náklady na doplnění a dodávku kameniva.</t>
  </si>
  <si>
    <t>64</t>
  </si>
  <si>
    <t>5909050010</t>
  </si>
  <si>
    <t>Stabilizace kolejového lože koleje nově zřízeného nebo čistého</t>
  </si>
  <si>
    <t>-1477311901</t>
  </si>
  <si>
    <t>Stabilizace kolejového lože koleje nově zřízeného nebo čistého. Poznámka: 1. V cenách jsou započteny náklady na stabilizaci v režimu s řízeným (konstantním) poklesem včetně měření a předání tištěných výstupů.</t>
  </si>
  <si>
    <t>65</t>
  </si>
  <si>
    <t>5909050030</t>
  </si>
  <si>
    <t>Stabilizace kolejového lože výhybky nově zřízeného nebo čistého</t>
  </si>
  <si>
    <t>1772296409</t>
  </si>
  <si>
    <t>Stabilizace kolejového lože výhybky nově zřízeného nebo čistého. Poznámka: 1. V cenách jsou započteny náklady na stabilizaci v režimu s řízeným (konstantním) poklesem včetně měření a předání tištěných výstupů.</t>
  </si>
  <si>
    <t>66</t>
  </si>
  <si>
    <t>5907050020</t>
  </si>
  <si>
    <t>Dělení kolejnic řezáním nebo rozbroušením tv. S49</t>
  </si>
  <si>
    <t>-114613538</t>
  </si>
  <si>
    <t>Dělení kolejnic řezáním nebo rozbroušením tv. S49. Poznámka: 1. V cenách jsou započteny náklady na manipulaci, podložení, označení a provedení řezu kolejnice.</t>
  </si>
  <si>
    <t>67</t>
  </si>
  <si>
    <t>5907050120</t>
  </si>
  <si>
    <t>Dělení kolejnic kyslíkem tv. S49</t>
  </si>
  <si>
    <t>1653159715</t>
  </si>
  <si>
    <t>Dělení kolejnic kyslíkem tv. S49. Poznámka: 1. V cenách jsou započteny náklady na manipulaci, podložení, označení a provedení řezu kolejnice.</t>
  </si>
  <si>
    <t>717/24*2</t>
  </si>
  <si>
    <t>0,250</t>
  </si>
  <si>
    <t>695/24*2</t>
  </si>
  <si>
    <t>0,083</t>
  </si>
  <si>
    <t>628/24*2</t>
  </si>
  <si>
    <t>1,667</t>
  </si>
  <si>
    <t>(39115-38988)/24*2</t>
  </si>
  <si>
    <t>1,417</t>
  </si>
  <si>
    <t>68</t>
  </si>
  <si>
    <t>5910015120</t>
  </si>
  <si>
    <t>Odtavovací stykové svařování mobilní svářečkou kolejnic nových délky přes 150 m tv. S49</t>
  </si>
  <si>
    <t>svar</t>
  </si>
  <si>
    <t>1000742984</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</si>
  <si>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</si>
  <si>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t>
  </si>
  <si>
    <t>69</t>
  </si>
  <si>
    <t>5910020130</t>
  </si>
  <si>
    <t>Svařování kolejnic termitem plný předehřev standardní spára svar jednotlivý tv. S49</t>
  </si>
  <si>
    <t>1011229682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</si>
  <si>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</si>
  <si>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Lisy</t>
  </si>
  <si>
    <t>70</t>
  </si>
  <si>
    <t>5910035030</t>
  </si>
  <si>
    <t>Dosažení dovolené upínací teploty v BK prodloužením kolejnicového pásu v koleji tv. S49</t>
  </si>
  <si>
    <t>1902142388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</si>
  <si>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</si>
  <si>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71</t>
  </si>
  <si>
    <t>5910035130</t>
  </si>
  <si>
    <t>Dosažení dovolené upínací teploty v BK prodloužením kolejnicového pásu ve výhybce tv. S49</t>
  </si>
  <si>
    <t>-999863385</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</si>
  <si>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</si>
  <si>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72</t>
  </si>
  <si>
    <t>5910040310</t>
  </si>
  <si>
    <t>Umožnění volné dilatace kolejnice demontáž upevňovadel s osazením kluzných podložek rozdělení pražců "c"</t>
  </si>
  <si>
    <t>1534797953</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</si>
  <si>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</si>
  <si>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mezi v.č.21 -3</t>
  </si>
  <si>
    <t>73</t>
  </si>
  <si>
    <t>5910040330</t>
  </si>
  <si>
    <t>Umožnění volné dilatace kolejnice demontáž upevňovadel s osazením kluzných podložek rozdělení pražců "u"</t>
  </si>
  <si>
    <t>1322706322</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</si>
  <si>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</si>
  <si>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74</t>
  </si>
  <si>
    <t>5910040410</t>
  </si>
  <si>
    <t>Umožnění volné dilatace kolejnice montáž upevňovadel s odstraněním kluzných podložek rozdělení pražců "c"</t>
  </si>
  <si>
    <t>-585587496</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</si>
  <si>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</si>
  <si>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75</t>
  </si>
  <si>
    <t>5910040430</t>
  </si>
  <si>
    <t>Umožnění volné dilatace kolejnice montáž upevňovadel s odstraněním kluzných podložek rozdělení pražců "u"</t>
  </si>
  <si>
    <t>-1744410429</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</si>
  <si>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</si>
  <si>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76</t>
  </si>
  <si>
    <t>5910050010</t>
  </si>
  <si>
    <t>Umožnění volné dilatace dílů výhybek demontáž upevňovadel výhybka I. generace</t>
  </si>
  <si>
    <t>1212069366</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</si>
  <si>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</si>
  <si>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49,846*2</t>
  </si>
  <si>
    <t>77</t>
  </si>
  <si>
    <t>5910050110</t>
  </si>
  <si>
    <t>Umožnění volné dilatace dílů výhybek montáž upevňovadel výhybka I. generace</t>
  </si>
  <si>
    <t>1249092710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</si>
  <si>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</si>
  <si>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78</t>
  </si>
  <si>
    <t>5911309020</t>
  </si>
  <si>
    <t>Demontáž hákového závěru výhybky jednoduché jednozávěrové soustavy S49</t>
  </si>
  <si>
    <t>-1582365250</t>
  </si>
  <si>
    <t>Demontáž hákového závěru výhybky jednoduché jednozávěrové soustavy S49. Poznámka: 1. V cenách jsou započteny náklady na demontáž závěru a naložení na dopravní prostředek.</t>
  </si>
  <si>
    <t>79</t>
  </si>
  <si>
    <t>5911311020</t>
  </si>
  <si>
    <t>Montáž hákového závěru výhybky jednoduché jednozávěrové soustavy S49</t>
  </si>
  <si>
    <t>-673322781</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</si>
  <si>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</si>
  <si>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80</t>
  </si>
  <si>
    <t>5999010020</t>
  </si>
  <si>
    <t>Vyjmutí a snesení konstrukcí nebo dílů hmotnosti přes 10 do 20 t</t>
  </si>
  <si>
    <t>-2110239642</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</si>
  <si>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</si>
  <si>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18,900</t>
  </si>
  <si>
    <t>81</t>
  </si>
  <si>
    <t>5999015020</t>
  </si>
  <si>
    <t>Vložení konstrukcí nebo dílů hmotnosti přes 10 do 20 t</t>
  </si>
  <si>
    <t>955542654</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</si>
  <si>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</si>
  <si>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82</t>
  </si>
  <si>
    <t>5910090070</t>
  </si>
  <si>
    <t>Navaření srdcovky jednoduché montované z kolejnic úhel odbočení 5°-7,9° (1:7,5 až 1:9) hloubky přes 20 do 35 mm</t>
  </si>
  <si>
    <t>-803474702</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</si>
  <si>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</si>
  <si>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83</t>
  </si>
  <si>
    <t>5910132030</t>
  </si>
  <si>
    <t>Zřízení zádržné opěrky na jazyku i opornici</t>
  </si>
  <si>
    <t>pár</t>
  </si>
  <si>
    <t>-1789600228</t>
  </si>
  <si>
    <t>Zřízení zádržné opěrky na jazyku i opornici. Poznámka: 1. V cenách jsou započteny náklady na vrtání otvorů a montáž. 2. V cenách nejsou obsaženy náklady na dodávku materiálu.</t>
  </si>
  <si>
    <t>84</t>
  </si>
  <si>
    <t>5911655040</t>
  </si>
  <si>
    <t>Demontáž jednoduché výhybky na úložišti dřevěné pražce soustavy S49</t>
  </si>
  <si>
    <t>-354037735</t>
  </si>
  <si>
    <t>Demontáž jednoduché výhybky na úložišti dřevěné pražce soustavy S49. Poznámka: 1. V cenách jsou započteny náklady na demontáž do součástí, manipulaci, naložení na dopravní prostředek a uložení vyzískaného materiálu na úložišti.</t>
  </si>
  <si>
    <t>49,846</t>
  </si>
  <si>
    <t>v.č.3</t>
  </si>
  <si>
    <t>5911671040</t>
  </si>
  <si>
    <t>Příplatek za demontáž v ose koleje výhybky jednoduché pražce dřevěné soustavy S49</t>
  </si>
  <si>
    <t>-1273391383</t>
  </si>
  <si>
    <t>Příplatek za demontáž v ose koleje výhybky jednoduché pražce dřevěné soustavy S49. Poznámka: 1. V cenách jsou započteny náklady za obtížnost demontáže v ose koleje.</t>
  </si>
  <si>
    <t>86</t>
  </si>
  <si>
    <t>5911629040</t>
  </si>
  <si>
    <t>Montáž jednoduché výhybky na úložišti dřevěné pražce soustavy S49</t>
  </si>
  <si>
    <t>-1624318222</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</si>
  <si>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</si>
  <si>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87</t>
  </si>
  <si>
    <t>5911641040</t>
  </si>
  <si>
    <t>Montáž jednoduché výhybky v ose koleje dřevěné pražce soustavy S49</t>
  </si>
  <si>
    <t>-1694679774</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</si>
  <si>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</si>
  <si>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88</t>
  </si>
  <si>
    <t>5913200110</t>
  </si>
  <si>
    <t>Demontáž dřevěné konstrukce přechodu část vnější a vnitřní</t>
  </si>
  <si>
    <t>-481681483</t>
  </si>
  <si>
    <t>Demontáž dřevěné konstrukce přechodu část vnější a vnitřní. Poznámka: 1. V cenách jsou započteny náklady na demontáž a naložení na dopravní prostředek.</t>
  </si>
  <si>
    <t>89</t>
  </si>
  <si>
    <t>5913200120</t>
  </si>
  <si>
    <t>Demontáž dřevěné konstrukce přechodu část vnitřní</t>
  </si>
  <si>
    <t>1692619315</t>
  </si>
  <si>
    <t>Demontáž dřevěné konstrukce přechodu část vnitřní. Poznámka: 1. V cenách jsou započteny náklady na demontáž a naložení na dopravní prostředek.</t>
  </si>
  <si>
    <t>3*1,3</t>
  </si>
  <si>
    <t>90</t>
  </si>
  <si>
    <t>5913140020</t>
  </si>
  <si>
    <t>Demontáž přejezdové konstrukce se silničními panely vnitřní část</t>
  </si>
  <si>
    <t>-9109828</t>
  </si>
  <si>
    <t>Demontáž přejezdové konstrukce se silničními panely vnitřní část. Poznámka: 1. V cenách jsou započteny náklady na demontáž a naložení na dopravní prostředek.</t>
  </si>
  <si>
    <t>91</t>
  </si>
  <si>
    <t>5913140010</t>
  </si>
  <si>
    <t>Demontáž přejezdové konstrukce se silničními panely vnější i vnitřní část</t>
  </si>
  <si>
    <t>328340471</t>
  </si>
  <si>
    <t>Demontáž přejezdové konstrukce se silničními panely vnější i vnitřní část. Poznámka: 1. V cenách jsou započteny náklady na demontáž a naložení na dopravní prostředek.</t>
  </si>
  <si>
    <t>92</t>
  </si>
  <si>
    <t>5913145020</t>
  </si>
  <si>
    <t>Montáž přejezdové konstrukce se silničními panely vnitřní část</t>
  </si>
  <si>
    <t>-582752684</t>
  </si>
  <si>
    <t>Montáž přejezdové konstrukce se silničními panely vnitřní část. Poznámka: 1. V cenách jsou započteny náklady na montáž konstrukce. 2. V cenách nejsou obsaženy náklady na dodávku materiálu.</t>
  </si>
  <si>
    <t>93</t>
  </si>
  <si>
    <t>5915010020</t>
  </si>
  <si>
    <t>Těžení zeminy nebo horniny železničního spodku II. třídy</t>
  </si>
  <si>
    <t>-1793181119</t>
  </si>
  <si>
    <t>Těžení zeminy nebo horniny železničního spodku II. třídy. Poznámka: 1. V cenách jsou započteny náklady na těžení a uložení výzisku na terén nebo naložení na dopravní prostředek a uložení na úložišti.</t>
  </si>
  <si>
    <t>2,9*3*0,2</t>
  </si>
  <si>
    <t>3,3*3*0,2</t>
  </si>
  <si>
    <t>3,2*3*0,2</t>
  </si>
  <si>
    <t>94</t>
  </si>
  <si>
    <t>R213141111</t>
  </si>
  <si>
    <t>Zřízení vrstvy z geotextilie v rovině nebo ve sklonu do 1:5 š do 3 m</t>
  </si>
  <si>
    <t>-703172084</t>
  </si>
  <si>
    <t>Zřízení vrstvy z geotextilie filtrační, separační, odvodňovací, ochranné, výztužné nebo protierozní v rovině nebo ve sklonu do 1:5, šířky do 3 m</t>
  </si>
  <si>
    <t>SK č.20,22,24</t>
  </si>
  <si>
    <t>95</t>
  </si>
  <si>
    <t>5908056010</t>
  </si>
  <si>
    <t>Příplatek za kompletaci na úložišti ŽS4</t>
  </si>
  <si>
    <t>-2107906277</t>
  </si>
  <si>
    <t>Příplatek za kompletaci na úložišti ŽS4. Poznámka: 1. V cenách jsou započteny i náklady na ošetření závitů antikorozním přípravkem, kompletaci nových nebo užitých součástí a případnou manipulaci.</t>
  </si>
  <si>
    <t>1516</t>
  </si>
  <si>
    <t>96</t>
  </si>
  <si>
    <t>5999005030</t>
  </si>
  <si>
    <t>Třídění kolejnic</t>
  </si>
  <si>
    <t>-1422875109</t>
  </si>
  <si>
    <t>Třídění kolejnic. Poznámka: 1. V cenách jsou započteny náklady na manipulaci, vytřídění a uložení materiálu na úložiště nebo do skladu.</t>
  </si>
  <si>
    <t>20,22,24.SK</t>
  </si>
  <si>
    <t>207,438</t>
  </si>
  <si>
    <t>OST</t>
  </si>
  <si>
    <t>Ostatní</t>
  </si>
  <si>
    <t>97</t>
  </si>
  <si>
    <t>7497351560</t>
  </si>
  <si>
    <t>Montáž přímého ukolejnění na elektrizovaných tratích nebo v kolejových obvodech</t>
  </si>
  <si>
    <t>512</t>
  </si>
  <si>
    <t>422552237</t>
  </si>
  <si>
    <t>98</t>
  </si>
  <si>
    <t>7497371630</t>
  </si>
  <si>
    <t>Demontáže zařízení trakčního vedení svodu propojení nebo ukolejnění na elektrizovaných tratích nebo v kolejových obvodech</t>
  </si>
  <si>
    <t>-1197839513</t>
  </si>
  <si>
    <t>Demontáže zařízení trakčního vedení svodu propojení nebo ukolejnění na elektrizovaných tratích nebo v kolejových obvodech - demontáž stávajícího zařízení se všemi pomocnými doplňujícími úpravami</t>
  </si>
  <si>
    <t>99</t>
  </si>
  <si>
    <t>7594105010</t>
  </si>
  <si>
    <t>Odpojení a zpětné připojení lan propojovacích jednoho stykového transformátoru</t>
  </si>
  <si>
    <t>-591581642</t>
  </si>
  <si>
    <t>Odpojení a zpětné připojení lan propojovacích jednoho stykového transformátoru - včetně odpojení a připevnění lanového propojení na pražce nebo montážní trámky</t>
  </si>
  <si>
    <t>VRN</t>
  </si>
  <si>
    <t>Vedlejší rozpočtové náklady</t>
  </si>
  <si>
    <t>100</t>
  </si>
  <si>
    <t>9902100200</t>
  </si>
  <si>
    <t>Doprava obousměrná (např. dodávek z vlastních zásob zhotovitele nebo objednatele nebo výzisku) mechanizací o nosnosti přes 3,5 t sypanin (kameniva, písku, suti, dlažebních kostek, atd.) do 20 km</t>
  </si>
  <si>
    <t>1717918855</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</si>
  <si>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</si>
  <si>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asfaltová drť</t>
  </si>
  <si>
    <t>11,280</t>
  </si>
  <si>
    <t>101</t>
  </si>
  <si>
    <t>9902100300</t>
  </si>
  <si>
    <t>Doprava obousměrná (např. dodávek z vlastních zásob zhotovitele nebo objednatele nebo výzisku) mechanizací o nosnosti přes 3,5 t sypanin (kameniva, písku, suti, dlažebních kostek, atd.) do 30 km</t>
  </si>
  <si>
    <t>-191942034</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</si>
  <si>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</si>
  <si>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výzisk KL</t>
  </si>
  <si>
    <t>4524,240</t>
  </si>
  <si>
    <t>skládka plasty</t>
  </si>
  <si>
    <t>1,500</t>
  </si>
  <si>
    <t>102</t>
  </si>
  <si>
    <t>9902100500</t>
  </si>
  <si>
    <t>Doprava obousměrná (např. dodávek z vlastních zásob zhotovitele nebo objednatele nebo výzisku) mechanizací o nosnosti přes 3,5 t sypanin (kameniva, písku, suti, dlažebních kostek, atd.) do 60 km</t>
  </si>
  <si>
    <t>228702509</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</si>
  <si>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</si>
  <si>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</si>
  <si>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4512,960+199,560</t>
  </si>
  <si>
    <t>103</t>
  </si>
  <si>
    <t>9902100600</t>
  </si>
  <si>
    <t>Doprava obousměrná (např. dodávek z vlastních zásob zhotovitele nebo objednatele nebo výzisku) mechanizací o nosnosti přes 3,5 t sypanin (kameniva, písku, suti, dlažebních kostek, atd.) do 80 km</t>
  </si>
  <si>
    <t>531774548</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</si>
  <si>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</si>
  <si>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drobný materiál</t>
  </si>
  <si>
    <t>0,069</t>
  </si>
  <si>
    <t>104</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</si>
  <si>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</si>
  <si>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</si>
  <si>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-11325969</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</si>
  <si>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</si>
  <si>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</si>
  <si>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19,500</t>
  </si>
  <si>
    <t>105</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</si>
  <si>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</si>
  <si>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</si>
  <si>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-1395604964</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</si>
  <si>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</si>
  <si>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přejezdová konstrukce</t>
  </si>
  <si>
    <t>3,122</t>
  </si>
  <si>
    <t>106</t>
  </si>
  <si>
    <t>9909000100</t>
  </si>
  <si>
    <t>Poplatek za uložení suti nebo hmot na oficiální skládku</t>
  </si>
  <si>
    <t>-2126226438</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</si>
  <si>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</si>
  <si>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výměny a čištění KL</t>
  </si>
  <si>
    <t>4512,960</t>
  </si>
  <si>
    <t xml:space="preserve">výzisk z těžení </t>
  </si>
  <si>
    <t>5,640*2</t>
  </si>
  <si>
    <t>107</t>
  </si>
  <si>
    <t>9909000300</t>
  </si>
  <si>
    <t>Poplatek za likvidaci dřevěných kolejnicových podpor</t>
  </si>
  <si>
    <t>1258189070</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</si>
  <si>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</si>
  <si>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108</t>
  </si>
  <si>
    <t>9909000400</t>
  </si>
  <si>
    <t>Poplatek za likvidaci plastových součástí</t>
  </si>
  <si>
    <t>-1522714342</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</si>
  <si>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</si>
  <si>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1,5</t>
  </si>
  <si>
    <t>O2 - Oprava SK č.3 a v.č.27,30</t>
  </si>
  <si>
    <t>M - Práce a dodávky M</t>
  </si>
  <si>
    <t>5957201005</t>
  </si>
  <si>
    <t>Kolejnice užité tv. R65</t>
  </si>
  <si>
    <t>788488743</t>
  </si>
  <si>
    <t>v.č.27,30 středové kolejnice</t>
  </si>
  <si>
    <t>12*4*2</t>
  </si>
  <si>
    <t>v.č.27 u KN</t>
  </si>
  <si>
    <t>spojka 27-26 vložka</t>
  </si>
  <si>
    <t>KV č.27 - 1a.SK</t>
  </si>
  <si>
    <t>5957104005</t>
  </si>
  <si>
    <t>Kolejnicové pásy třídy R260 tv. 60 E2 délky 75 metrů</t>
  </si>
  <si>
    <t>432618445</t>
  </si>
  <si>
    <t>3.SK (KV č.29-L3)</t>
  </si>
  <si>
    <t>412/75*2</t>
  </si>
  <si>
    <t>0,013</t>
  </si>
  <si>
    <t>5961132145</t>
  </si>
  <si>
    <t>Jazyk prodloužený JR65 1:9-300 levý přímý 12125 mm+1300 mm</t>
  </si>
  <si>
    <t>1494503781</t>
  </si>
  <si>
    <t>v.č.27</t>
  </si>
  <si>
    <t>5961132150</t>
  </si>
  <si>
    <t>Jazyk prodloužený JR65 1:9-300 pravý ohnutý 12125 mm+1300 mm</t>
  </si>
  <si>
    <t>2064564244</t>
  </si>
  <si>
    <t>5961134075</t>
  </si>
  <si>
    <t>Srdcovka prodloužená JR65 1:9-300 levá o 1400mm</t>
  </si>
  <si>
    <t>2133763088</t>
  </si>
  <si>
    <t>5961133160</t>
  </si>
  <si>
    <t>Opornice prodloužená JR65 1:9-300 levá ohnutá 13709 mm+1400 mm</t>
  </si>
  <si>
    <t>1312298306</t>
  </si>
  <si>
    <t>5961133145</t>
  </si>
  <si>
    <t>Opornice prodloužená JR65 1:9-300 pravá přímá 13709 mm+1400 mm</t>
  </si>
  <si>
    <t>536217545</t>
  </si>
  <si>
    <t>5957119010</t>
  </si>
  <si>
    <t>Lepený izolovaný styk tv. UIC60 s tepelně zpracovanou hlavou délky 3,60 m</t>
  </si>
  <si>
    <t>930795756</t>
  </si>
  <si>
    <t>5957128010</t>
  </si>
  <si>
    <t>Lepený izolovaný styk tv. R65 s tepelně zpracovanou hlavou délky 3,60 m</t>
  </si>
  <si>
    <t>824035364</t>
  </si>
  <si>
    <t>spojka č.27-26</t>
  </si>
  <si>
    <t>v.č.30</t>
  </si>
  <si>
    <t>mezi v.č.30-31</t>
  </si>
  <si>
    <t>5957128085</t>
  </si>
  <si>
    <t>Lepený izolovaný styk tv. R65 s tepelně zpracovanou hlavou délky asymetrické levé</t>
  </si>
  <si>
    <t>1492332020</t>
  </si>
  <si>
    <t>mezi v.č.27-28</t>
  </si>
  <si>
    <t>2,5+5,5</t>
  </si>
  <si>
    <t>5957128090</t>
  </si>
  <si>
    <t>Lepený izolovaný styk tv. R65 s tepelně zpracovanou hlavou délky asymetrické pravé</t>
  </si>
  <si>
    <t>-1780353854</t>
  </si>
  <si>
    <t>5956101020</t>
  </si>
  <si>
    <t xml:space="preserve">Pražec dřevěný příčný vystrojený   dub 2600x260x160 mm</t>
  </si>
  <si>
    <t>1715463335</t>
  </si>
  <si>
    <t>mezi v.č.27-28 (R65)</t>
  </si>
  <si>
    <t>KV č.30 - 5.SK (S49)</t>
  </si>
  <si>
    <t>-256624890</t>
  </si>
  <si>
    <t>-299880182</t>
  </si>
  <si>
    <t>v.č.27,30 p.č.2-13</t>
  </si>
  <si>
    <t>12*2</t>
  </si>
  <si>
    <t>2126000093</t>
  </si>
  <si>
    <t>v.č.27,30</t>
  </si>
  <si>
    <t>-806394500</t>
  </si>
  <si>
    <t>1364531993</t>
  </si>
  <si>
    <t>753189896</t>
  </si>
  <si>
    <t>728996056</t>
  </si>
  <si>
    <t>191761672</t>
  </si>
  <si>
    <t>-1495521921</t>
  </si>
  <si>
    <t>1895357783</t>
  </si>
  <si>
    <t>1513540478</t>
  </si>
  <si>
    <t>454039160</t>
  </si>
  <si>
    <t>2029687876</t>
  </si>
  <si>
    <t>1351938341</t>
  </si>
  <si>
    <t>965857622</t>
  </si>
  <si>
    <t>-210594638</t>
  </si>
  <si>
    <t>v.č.27,30 p.č.1,50-51</t>
  </si>
  <si>
    <t>-2039158211</t>
  </si>
  <si>
    <t>99930699</t>
  </si>
  <si>
    <t>-1991016786</t>
  </si>
  <si>
    <t>-948255830</t>
  </si>
  <si>
    <t>v.č.27,30 p.č.56</t>
  </si>
  <si>
    <t>KV č.27p.č.57</t>
  </si>
  <si>
    <t>-1724248364</t>
  </si>
  <si>
    <t>KV č.27 p.č.58-59</t>
  </si>
  <si>
    <t>-795735431</t>
  </si>
  <si>
    <t>KV č.27 p.č.60</t>
  </si>
  <si>
    <t>5956122125</t>
  </si>
  <si>
    <t>Pražec dřevěný výhybkový dub skupina 4 4700x260x150</t>
  </si>
  <si>
    <t>-113319694</t>
  </si>
  <si>
    <t>KV č.27 p.č.61-62</t>
  </si>
  <si>
    <t>1732120146</t>
  </si>
  <si>
    <t>v.č.27+KV</t>
  </si>
  <si>
    <t>212+48</t>
  </si>
  <si>
    <t>212</t>
  </si>
  <si>
    <t>16*4</t>
  </si>
  <si>
    <t>KV č.30 - 5.SK</t>
  </si>
  <si>
    <t>10*4</t>
  </si>
  <si>
    <t>7*4</t>
  </si>
  <si>
    <t>0,412*1840*4</t>
  </si>
  <si>
    <t>3,680</t>
  </si>
  <si>
    <t>-1076623031</t>
  </si>
  <si>
    <t>-1913236238</t>
  </si>
  <si>
    <t>-200358957</t>
  </si>
  <si>
    <t>348+96</t>
  </si>
  <si>
    <t>348</t>
  </si>
  <si>
    <t>5*8</t>
  </si>
  <si>
    <t>1188475868</t>
  </si>
  <si>
    <t>416*2</t>
  </si>
  <si>
    <t>-198486614</t>
  </si>
  <si>
    <t>5296</t>
  </si>
  <si>
    <t>-141535185</t>
  </si>
  <si>
    <t>10*2</t>
  </si>
  <si>
    <t>5958158020</t>
  </si>
  <si>
    <t>Podložka pryžová pod patu kolejnice R65 183/151/6</t>
  </si>
  <si>
    <t>-1989004333</t>
  </si>
  <si>
    <t>106+24</t>
  </si>
  <si>
    <t>16*2</t>
  </si>
  <si>
    <t>7*2</t>
  </si>
  <si>
    <t>0,412*1840*2</t>
  </si>
  <si>
    <t>1,840</t>
  </si>
  <si>
    <t>-1572486212</t>
  </si>
  <si>
    <t>-312640087</t>
  </si>
  <si>
    <t>Práce a dodávky M</t>
  </si>
  <si>
    <t>-134523931</t>
  </si>
  <si>
    <t>412*0,2*1,8</t>
  </si>
  <si>
    <t>(62+10)*1,8</t>
  </si>
  <si>
    <t>62*1,8</t>
  </si>
  <si>
    <t>5*1,8</t>
  </si>
  <si>
    <t>16*1,8</t>
  </si>
  <si>
    <t>10*1,8</t>
  </si>
  <si>
    <t>5961170030</t>
  </si>
  <si>
    <t>Zádržná opěrka proti putování (komplet pro jazky i opornici) R65 R300 pro jazyk ohnutý</t>
  </si>
  <si>
    <t>-800998034</t>
  </si>
  <si>
    <t>5961170035</t>
  </si>
  <si>
    <t>Zádržná opěrka proti putování (komplet pro jazky i opornici) R65 R300 pro jazyk přímý</t>
  </si>
  <si>
    <t>-807687911</t>
  </si>
  <si>
    <t>7594110585</t>
  </si>
  <si>
    <t>Lanové propojení s kolíkovým ukončením LCI 1xFe20/70 M16 norma 707549006 (HM0404223990178)</t>
  </si>
  <si>
    <t>-514133828</t>
  </si>
  <si>
    <t>7594110595</t>
  </si>
  <si>
    <t>Lanové propojení s kolíkovým ukončením LCI 1xFe20/120 M16 norma 707549007 (HM0404223990179)</t>
  </si>
  <si>
    <t>-334763163</t>
  </si>
  <si>
    <t>7499700172</t>
  </si>
  <si>
    <t xml:space="preserve">Konstrukční prvky trakčního vedení  Svorka se šroubem pro ukolejnění, např. F3/I/150</t>
  </si>
  <si>
    <t>-630919104</t>
  </si>
  <si>
    <t>-2117325482</t>
  </si>
  <si>
    <t>1700843997</t>
  </si>
  <si>
    <t>v.č.27,+KV</t>
  </si>
  <si>
    <t>49,846+6</t>
  </si>
  <si>
    <t>1495536559</t>
  </si>
  <si>
    <t>412*0,2</t>
  </si>
  <si>
    <t>843271640</t>
  </si>
  <si>
    <t>62+10</t>
  </si>
  <si>
    <t>5906030020</t>
  </si>
  <si>
    <t>Ojedinělá výměna pražce současně s výměnou nebo čištěním KL pražec dřevěný příčný vystrojený</t>
  </si>
  <si>
    <t>1668982797</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</si>
  <si>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</si>
  <si>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1281296972</t>
  </si>
  <si>
    <t>-925426547</t>
  </si>
  <si>
    <t>KV č.27 p.č.57-62</t>
  </si>
  <si>
    <t>-721668700</t>
  </si>
  <si>
    <t>5907010020</t>
  </si>
  <si>
    <t>Výměna LISŮ tv. UIC60 rozdělení "u"</t>
  </si>
  <si>
    <t>1478170965</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</si>
  <si>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</si>
  <si>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rozdělení "e"</t>
  </si>
  <si>
    <t>5907010060</t>
  </si>
  <si>
    <t>Výměna LISŮ tv. R65 rozdělení "e"</t>
  </si>
  <si>
    <t>1427229844</t>
  </si>
  <si>
    <t>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</si>
  <si>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(2,5+5,5)*2</t>
  </si>
  <si>
    <t>5907015405</t>
  </si>
  <si>
    <t>Ojedinělá výměna kolejnic současně s výměnou kompletů a pryžové podložky tv. R65 rozdělení "e"</t>
  </si>
  <si>
    <t>-553658976</t>
  </si>
  <si>
    <t>Ojedinělá výměna kolejnic současně s výměnou kompletů a pryžové podložky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</si>
  <si>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5907025385</t>
  </si>
  <si>
    <t>Výměna kolejnicových pásů současně s výměnou kompletů a pryžové podložky tv. UIC60 rozdělení "u"</t>
  </si>
  <si>
    <t>-1119799831</t>
  </si>
  <si>
    <t>Výměna kolejnicových pásů současně s výměnou kompletů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</si>
  <si>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412*2</t>
  </si>
  <si>
    <t>-376575271</t>
  </si>
  <si>
    <t>3.SK (KV č.29-L3)+výběh</t>
  </si>
  <si>
    <t>0,412+0,050</t>
  </si>
  <si>
    <t>1045081089</t>
  </si>
  <si>
    <t>v.č.27,30+spojky,mezi,výběhy</t>
  </si>
  <si>
    <t>49,846*2+150</t>
  </si>
  <si>
    <t>152600023</t>
  </si>
  <si>
    <t>-146098218</t>
  </si>
  <si>
    <t>-451372545</t>
  </si>
  <si>
    <t>363439809</t>
  </si>
  <si>
    <t>5907050010</t>
  </si>
  <si>
    <t>Dělení kolejnic řezáním nebo rozbroušením tv. UIC60 nebo R65</t>
  </si>
  <si>
    <t>-881211081</t>
  </si>
  <si>
    <t>Dělení kolejnic řezáním nebo rozbroušením tv. UIC60 nebo R65. Poznámka: 1. V cenách jsou započteny náklady na manipulaci, podložení, označení a provedení řezu kolejnice.</t>
  </si>
  <si>
    <t>5907050110</t>
  </si>
  <si>
    <t>Dělení kolejnic kyslíkem tv. UIC60 nebo R65</t>
  </si>
  <si>
    <t>-1866416744</t>
  </si>
  <si>
    <t>Dělení kolejnic kyslíkem tv. UIC60 nebo R65. Poznámka: 1. V cenách jsou započteny náklady na manipulaci, podložení, označení a provedení řezu kolejnice.</t>
  </si>
  <si>
    <t>412/24*2</t>
  </si>
  <si>
    <t>5910015110</t>
  </si>
  <si>
    <t>Odtavovací stykové svařování mobilní svářečkou kolejnic nových délky přes 150 m tv .UIC60</t>
  </si>
  <si>
    <t>-2053181802</t>
  </si>
  <si>
    <t>Odtavovací stykové svařování mobilní svářečkou kolejnic nových délky přes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</si>
  <si>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t>
  </si>
  <si>
    <t>5910020010</t>
  </si>
  <si>
    <t>Svařování kolejnic termitem plný předehřev standardní spára svar sériový tv. UIC60</t>
  </si>
  <si>
    <t>-822820587</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</si>
  <si>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</si>
  <si>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LISY</t>
  </si>
  <si>
    <t>5910020020</t>
  </si>
  <si>
    <t>Svařování kolejnic termitem plný předehřev standardní spára svar sériový tv. R65</t>
  </si>
  <si>
    <t>-1907067155</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</si>
  <si>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</si>
  <si>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14*2</t>
  </si>
  <si>
    <t>5910020310</t>
  </si>
  <si>
    <t>Svařování kolejnic termitem plný předehřev standardní spára svar přechodový tv. R65/UIC60</t>
  </si>
  <si>
    <t>-77575598</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</si>
  <si>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</si>
  <si>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5910035010</t>
  </si>
  <si>
    <t>Dosažení dovolené upínací teploty v BK prodloužením kolejnicového pásu v koleji tv. UIC60</t>
  </si>
  <si>
    <t>-952390935</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</si>
  <si>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</si>
  <si>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5910040340</t>
  </si>
  <si>
    <t>Umožnění volné dilatace kolejnice demontáž upevňovadel s osazením kluzných podložek rozdělení pražců "e"</t>
  </si>
  <si>
    <t>1446047618</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</si>
  <si>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</si>
  <si>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5910040440</t>
  </si>
  <si>
    <t>Umožnění volné dilatace kolejnice montáž upevňovadel s odstraněním kluzných podložek rozdělení pražců "e"</t>
  </si>
  <si>
    <t>743818290</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</si>
  <si>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</si>
  <si>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634861216</t>
  </si>
  <si>
    <t>-915553087</t>
  </si>
  <si>
    <t>-1956754706</t>
  </si>
  <si>
    <t>5911629030</t>
  </si>
  <si>
    <t>Montáž jednoduché výhybky na úložišti dřevěné pražce soustavy R65</t>
  </si>
  <si>
    <t>-1849525414</t>
  </si>
  <si>
    <t>Montáž jednoduché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</si>
  <si>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5911655030</t>
  </si>
  <si>
    <t>Demontáž jednoduché výhybky na úložišti dřevěné pražce soustavy R65</t>
  </si>
  <si>
    <t>-1182027991</t>
  </si>
  <si>
    <t>Demontáž jednoduché výhybky na úložišti dřevěné pražce soustavy R65. Poznámka: 1. V cenách jsou započteny náklady na demontáž do součástí, manipulaci, naložení na dopravní prostředek a uložení vyzískaného materiálu na úložišti.</t>
  </si>
  <si>
    <t>-1597337354</t>
  </si>
  <si>
    <t>19,550*2</t>
  </si>
  <si>
    <t>2108451222</t>
  </si>
  <si>
    <t>1957946688</t>
  </si>
  <si>
    <t>3704</t>
  </si>
  <si>
    <t>1497339105</t>
  </si>
  <si>
    <t>53,560</t>
  </si>
  <si>
    <t>-755355855</t>
  </si>
  <si>
    <t>-1242723670</t>
  </si>
  <si>
    <t>7592005120</t>
  </si>
  <si>
    <t>Montáž informačního bodu MIB 6</t>
  </si>
  <si>
    <t>-924091337</t>
  </si>
  <si>
    <t>Montáž informačního bodu MIB 6 - uložení a připevnění na určené místo, seřízení, přezkoušení</t>
  </si>
  <si>
    <t>3.SK</t>
  </si>
  <si>
    <t>7592007120</t>
  </si>
  <si>
    <t>Demontáž informačního bodu MIB 6</t>
  </si>
  <si>
    <t>454389514</t>
  </si>
  <si>
    <t>-1794000197</t>
  </si>
  <si>
    <t>7594105360</t>
  </si>
  <si>
    <t>Montáž lanového propojení stykového č.v. 70 301</t>
  </si>
  <si>
    <t>804237185</t>
  </si>
  <si>
    <t>Montáž lanového propojení stykového č.v. 70 301 - rozměření místa připojení, případné vyvrtání otvorů, montáž kompletní sady lanových propojení dvojice stykových transformátorů</t>
  </si>
  <si>
    <t>7594107360</t>
  </si>
  <si>
    <t>Demontáž lanového propojení stykového č.v. 70 301</t>
  </si>
  <si>
    <t>1212994368</t>
  </si>
  <si>
    <t>-1523706207</t>
  </si>
  <si>
    <t>297</t>
  </si>
  <si>
    <t>0,500</t>
  </si>
  <si>
    <t>-1416574034</t>
  </si>
  <si>
    <t>nový štěrk</t>
  </si>
  <si>
    <t>445,320</t>
  </si>
  <si>
    <t>-1375267345</t>
  </si>
  <si>
    <t>0,200</t>
  </si>
  <si>
    <t>26491440</t>
  </si>
  <si>
    <t>517,439</t>
  </si>
  <si>
    <t>9902900200</t>
  </si>
  <si>
    <t>Naložení objemnějšího kusového materiálu, vybouraných hmot</t>
  </si>
  <si>
    <t>1652607926</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</si>
  <si>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</si>
  <si>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výzisk dřevěné pražce Mšeno,Vrátno</t>
  </si>
  <si>
    <t>500</t>
  </si>
  <si>
    <t>-1402149454</t>
  </si>
  <si>
    <t>580025740</t>
  </si>
  <si>
    <t>17,439</t>
  </si>
  <si>
    <t>Mšeno,Vrátno</t>
  </si>
  <si>
    <t>562336362</t>
  </si>
  <si>
    <t>O3 - Oprava P2929</t>
  </si>
  <si>
    <t>5957110000</t>
  </si>
  <si>
    <t>Kolejnice tv. 60 E2, třídy R260</t>
  </si>
  <si>
    <t>-1576718261</t>
  </si>
  <si>
    <t>1TK</t>
  </si>
  <si>
    <t>20*2</t>
  </si>
  <si>
    <t>2TK</t>
  </si>
  <si>
    <t>38150224</t>
  </si>
  <si>
    <t>-361343927</t>
  </si>
  <si>
    <t>0,120*1840*4</t>
  </si>
  <si>
    <t>0,800</t>
  </si>
  <si>
    <t>-52</t>
  </si>
  <si>
    <t>503422420</t>
  </si>
  <si>
    <t>-969914500</t>
  </si>
  <si>
    <t>-311488528</t>
  </si>
  <si>
    <t>1964627007</t>
  </si>
  <si>
    <t>0,120*1840*2</t>
  </si>
  <si>
    <t>0,400</t>
  </si>
  <si>
    <t>-26</t>
  </si>
  <si>
    <t>5958125010</t>
  </si>
  <si>
    <t>Komplety s antikorozní úpravou ŽS 4 (svěrka ŽS4, šroub RS 1, matice M24, podložka Fe6)</t>
  </si>
  <si>
    <t>-1355424081</t>
  </si>
  <si>
    <t>13*4</t>
  </si>
  <si>
    <t>Přejezd Intermont panel (60E2, SB8) ŽPP 1</t>
  </si>
  <si>
    <t>-40757371</t>
  </si>
  <si>
    <t>Přejezd Intermont panel (60E2,SB8) ŽPP 1</t>
  </si>
  <si>
    <t>2TK SB8</t>
  </si>
  <si>
    <t>-1362911791</t>
  </si>
  <si>
    <t>-1049317421</t>
  </si>
  <si>
    <t>8*1,7*1,8</t>
  </si>
  <si>
    <t>112*0,1*1,8</t>
  </si>
  <si>
    <t>-518716654</t>
  </si>
  <si>
    <t>5963146000</t>
  </si>
  <si>
    <t>Asfaltový beton ACO 11S 50/70 střednězrnný-obrusná vrstva</t>
  </si>
  <si>
    <t>-1678630826</t>
  </si>
  <si>
    <t>Lp+mezi+Pp</t>
  </si>
  <si>
    <t>(3+3,3+3)*6*0,1*2,5</t>
  </si>
  <si>
    <t>do žlábku v přejezdu</t>
  </si>
  <si>
    <t>0,150*0,130*6*2*2,5</t>
  </si>
  <si>
    <t>5963146015</t>
  </si>
  <si>
    <t>Asfaltový beton ACL 22S 50/70 velmi hrubozrnný-ložní vrstva</t>
  </si>
  <si>
    <t>1573005944</t>
  </si>
  <si>
    <t>5963152000</t>
  </si>
  <si>
    <t>Asfaltová zálivka pro trhliny a spáry</t>
  </si>
  <si>
    <t>kg</t>
  </si>
  <si>
    <t>-1345727353</t>
  </si>
  <si>
    <t>314611028</t>
  </si>
  <si>
    <t>pod přejezdové panely 1TK a 2TK</t>
  </si>
  <si>
    <t>(1+1,5+1)*6*2</t>
  </si>
  <si>
    <t>1945631595</t>
  </si>
  <si>
    <t>8*1,7</t>
  </si>
  <si>
    <t>844038767</t>
  </si>
  <si>
    <t>13000380</t>
  </si>
  <si>
    <t>112*0,1</t>
  </si>
  <si>
    <t>5907015010</t>
  </si>
  <si>
    <t>Ojedinělá výměna kolejnic stávající upevnění tv. UIC60 rozdělení "u"</t>
  </si>
  <si>
    <t>1042398166</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</si>
  <si>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</si>
  <si>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5907015385</t>
  </si>
  <si>
    <t>Ojedinělá výměna kolejnic současně s výměnou kompletů a pryžové podložky tv. UIC60 rozdělení "u"</t>
  </si>
  <si>
    <t>1105130148</t>
  </si>
  <si>
    <t>Ojedinělá výměna kolejnic současně s výměnou kompletů a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</si>
  <si>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-346153098</t>
  </si>
  <si>
    <t>2TK rozdělení "e"</t>
  </si>
  <si>
    <t>5908050010</t>
  </si>
  <si>
    <t>Výměna upevnění podkladnicového komplety a pryžová podložka</t>
  </si>
  <si>
    <t>úl.pl.</t>
  </si>
  <si>
    <t>-788654586</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</si>
  <si>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</si>
  <si>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0,100*1840*2</t>
  </si>
  <si>
    <t>2017508878</t>
  </si>
  <si>
    <t>0,120</t>
  </si>
  <si>
    <t>-615712862</t>
  </si>
  <si>
    <t>1629324600</t>
  </si>
  <si>
    <t>5909045010</t>
  </si>
  <si>
    <t>Hutnění kolejového lože koleje nově zřízeného nebo čistého</t>
  </si>
  <si>
    <t>600502582</t>
  </si>
  <si>
    <t>Hutnění kolejového lože koleje nově zřízeného nebo čistého. Poznámka: 1. V cenách jsou započteny náklady na kontinuální hutnění mezipražcových prostorů a za hlavami pražců.</t>
  </si>
  <si>
    <t>0,008</t>
  </si>
  <si>
    <t>482605515</t>
  </si>
  <si>
    <t>5910020110</t>
  </si>
  <si>
    <t>Svařování kolejnic termitem plný předehřev standardní spára svar jednotlivý tv. UIC60</t>
  </si>
  <si>
    <t>-1065524732</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</si>
  <si>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</si>
  <si>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680535269</t>
  </si>
  <si>
    <t>-423651282</t>
  </si>
  <si>
    <t>-477359912</t>
  </si>
  <si>
    <t>120*2</t>
  </si>
  <si>
    <t>1446918727</t>
  </si>
  <si>
    <t>-1018244081</t>
  </si>
  <si>
    <t>2104946660</t>
  </si>
  <si>
    <t>5913070020</t>
  </si>
  <si>
    <t>Demontáž betonové přejezdové konstrukce část vnitřní</t>
  </si>
  <si>
    <t>-2112824550</t>
  </si>
  <si>
    <t>Demontáž betonové přejezdové konstrukce část vnitřní. Poznámka: 1. V cenách jsou započteny náklady na demontáž konstrukce a naložení na dopravní prostředek.</t>
  </si>
  <si>
    <t>5913075020</t>
  </si>
  <si>
    <t>Montáž betonové přejezdové konstrukce část vnitřní</t>
  </si>
  <si>
    <t>-676274340</t>
  </si>
  <si>
    <t>Montáž betonové přejezdové konstrukce část vnitřní. Poznámka: 1. V cenách jsou započteny náklady na montáž konstrukce. 2. V cenách nejsou obsaženy náklady na dodávku materiálu.</t>
  </si>
  <si>
    <t>5913240020</t>
  </si>
  <si>
    <t>Odstranění AB komunikace odtěžením nebo frézováním hloubky do 20 cm</t>
  </si>
  <si>
    <t>-1199777317</t>
  </si>
  <si>
    <t>Odstranění AB komunikace odtěžením nebo frézováním hloubky do 20 cm. Poznámka: 1. V cenách jsou započteny náklady na odtěžení nebo frézování a naložení výzisku na dopravní prostředek.</t>
  </si>
  <si>
    <t>(3+3,3+3)*6</t>
  </si>
  <si>
    <t>5913250020</t>
  </si>
  <si>
    <t>Zřízení konstrukce vozovky asfaltobetonové dle vzorového listu Ž těžké - podkladní, ložní a obrusná vrstva tloušťky do 25 cm</t>
  </si>
  <si>
    <t>766345583</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</si>
  <si>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</si>
  <si>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0,150*6*2</t>
  </si>
  <si>
    <t>-1665968141</t>
  </si>
  <si>
    <t>45427373</t>
  </si>
  <si>
    <t>832</t>
  </si>
  <si>
    <t>628582758</t>
  </si>
  <si>
    <t>1258625246</t>
  </si>
  <si>
    <t>-1301495165</t>
  </si>
  <si>
    <t>923326639</t>
  </si>
  <si>
    <t>nový asfalt</t>
  </si>
  <si>
    <t>28,491</t>
  </si>
  <si>
    <t>-703582919</t>
  </si>
  <si>
    <t>48,960</t>
  </si>
  <si>
    <t>0,087</t>
  </si>
  <si>
    <t>skládka asfalt</t>
  </si>
  <si>
    <t>27,900</t>
  </si>
  <si>
    <t>1806156645</t>
  </si>
  <si>
    <t>89,280+1</t>
  </si>
  <si>
    <t>1043011873</t>
  </si>
  <si>
    <t>0,068</t>
  </si>
  <si>
    <t>1798978568</t>
  </si>
  <si>
    <t>1,563</t>
  </si>
  <si>
    <t>937561233</t>
  </si>
  <si>
    <t>výzisk z výměny KL</t>
  </si>
  <si>
    <t>-283583753</t>
  </si>
  <si>
    <t>9909000600</t>
  </si>
  <si>
    <t>Poplatek za recyklaci odpadu (asfaltové směsi, kusový beton)</t>
  </si>
  <si>
    <t>-1929285274</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</si>
  <si>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</si>
  <si>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</si>
  <si>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55,800*0,2*2,5</t>
  </si>
  <si>
    <t>O4 - Přeprava mechanizace</t>
  </si>
  <si>
    <t>9903100100</t>
  </si>
  <si>
    <t>Přeprava mechanizace na místo prováděných prací o hmotnosti do 12 t přes 50 do 100 km</t>
  </si>
  <si>
    <t>-274262096</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</si>
  <si>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</si>
  <si>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</si>
  <si>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</si>
  <si>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</si>
  <si>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</si>
  <si>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</si>
  <si>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598751876</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</si>
  <si>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</si>
  <si>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</si>
  <si>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</si>
  <si>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 výhybková</t>
  </si>
  <si>
    <t>SSP</t>
  </si>
  <si>
    <t>DGS</t>
  </si>
  <si>
    <t>loko traktor</t>
  </si>
  <si>
    <t>strojní čistička</t>
  </si>
  <si>
    <t>PRSM</t>
  </si>
  <si>
    <t>SUM</t>
  </si>
  <si>
    <t>O5 - VON</t>
  </si>
  <si>
    <t>021201001</t>
  </si>
  <si>
    <t>Průzkumné práce pro opravy Průzkum výskytu škodlivin kontaminace kameniva ropnými látkami</t>
  </si>
  <si>
    <t>-1496488907</t>
  </si>
  <si>
    <t>022101001</t>
  </si>
  <si>
    <t>Geodetické práce Geodetické práce před opravou</t>
  </si>
  <si>
    <t>863373781</t>
  </si>
  <si>
    <t>022101021</t>
  </si>
  <si>
    <t>Geodetické práce Geodetické práce po ukončení opravy</t>
  </si>
  <si>
    <t>-1643119377</t>
  </si>
  <si>
    <t>022121001</t>
  </si>
  <si>
    <t>Geodetické práce Diagnostika technické infrastruktury Vytýčení trasy inženýrských sítí</t>
  </si>
  <si>
    <t>hod</t>
  </si>
  <si>
    <t>1024</t>
  </si>
  <si>
    <t>533650596</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</si>
  <si>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</si>
  <si>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</si>
  <si>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</si>
  <si>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2057399629</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</si>
  <si>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</si>
  <si>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</si>
  <si>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</si>
  <si>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942302995</t>
  </si>
  <si>
    <t>zabezpečení staveniště</t>
  </si>
  <si>
    <t>032103001</t>
  </si>
  <si>
    <t>Územní vlivy ztížené dopravní podmínky</t>
  </si>
  <si>
    <t>444776233</t>
  </si>
  <si>
    <t>hláska</t>
  </si>
  <si>
    <t>033111001</t>
  </si>
  <si>
    <t>Provozní vlivy Výluka silničního provozu se zajištěním objížďky</t>
  </si>
  <si>
    <t>2054852140</t>
  </si>
  <si>
    <t>P2929</t>
  </si>
  <si>
    <t>O6 - KSU a TP</t>
  </si>
  <si>
    <t>2132398911</t>
  </si>
  <si>
    <t>vypracování KSU a TP</t>
  </si>
  <si>
    <t>používání KSU a TP včetně materiálu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</si>
</sst>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4" fillId="0" borderId="14" xfId="0" applyNumberFormat="1" applyFont="1" applyBorder="1" applyAlignment="1" applyProtection="1">
      <alignment horizontal="right" vertical="center"/>
    </xf>
    <xf numFmtId="4" fontId="14" fillId="0" borderId="0" xfId="0" applyNumberFormat="1" applyFont="1" applyBorder="1" applyAlignment="1" applyProtection="1">
      <alignment horizontal="righ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4" fontId="1" fillId="0" borderId="0" xfId="0" applyNumberFormat="1" applyFont="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pplyProtection="1">
      <alignment horizontal="right" vertical="center"/>
      <protection locked="0"/>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4" fontId="23" fillId="0" borderId="0" xfId="0" applyNumberFormat="1" applyFont="1" applyAlignment="1" applyProtection="1">
      <alignment vertical="center"/>
      <protection locked="0"/>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4" fontId="31" fillId="0" borderId="12" xfId="0" applyNumberFormat="1" applyFont="1" applyBorder="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4" fontId="7" fillId="0" borderId="0" xfId="0" applyNumberFormat="1"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0" fontId="34" fillId="0" borderId="22" xfId="0" applyFont="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5</v>
      </c>
      <c r="BV1" s="15" t="s">
        <v>6</v>
      </c>
    </row>
    <row r="2" s="1" customFormat="1" ht="36.96" customHeight="1">
      <c r="AR2" s="1"/>
      <c r="AS2" s="1"/>
      <c r="AT2" s="1"/>
      <c r="AU2" s="1"/>
      <c r="AV2" s="1"/>
      <c r="AW2" s="1"/>
      <c r="AX2" s="1"/>
      <c r="AY2" s="1"/>
      <c r="AZ2" s="1"/>
      <c r="BA2" s="1"/>
      <c r="BB2" s="1"/>
      <c r="BC2" s="1"/>
      <c r="BD2" s="1"/>
      <c r="BE2" s="1"/>
      <c r="BF2" s="1"/>
      <c r="BG2" s="1"/>
      <c r="BS2" s="16" t="s">
        <v>7</v>
      </c>
      <c r="BT2" s="16" t="s">
        <v>8</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7</v>
      </c>
      <c r="BT3" s="16" t="s">
        <v>9</v>
      </c>
    </row>
    <row r="4" s="1" customFormat="1" ht="24.96" customHeight="1">
      <c r="B4" s="20"/>
      <c r="C4" s="21"/>
      <c r="D4" s="22" t="s">
        <v>10</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11</v>
      </c>
      <c r="BG4" s="24" t="s">
        <v>12</v>
      </c>
      <c r="BS4" s="16" t="s">
        <v>13</v>
      </c>
    </row>
    <row r="5" s="1" customFormat="1" ht="12" customHeight="1">
      <c r="B5" s="20"/>
      <c r="C5" s="21"/>
      <c r="D5" s="25" t="s">
        <v>14</v>
      </c>
      <c r="E5" s="21"/>
      <c r="F5" s="21"/>
      <c r="G5" s="21"/>
      <c r="H5" s="21"/>
      <c r="I5" s="21"/>
      <c r="J5" s="21"/>
      <c r="K5" s="26" t="s">
        <v>15</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G5" s="27" t="s">
        <v>16</v>
      </c>
      <c r="BS5" s="16" t="s">
        <v>7</v>
      </c>
    </row>
    <row r="6" s="1" customFormat="1" ht="36.96" customHeight="1">
      <c r="B6" s="20"/>
      <c r="C6" s="21"/>
      <c r="D6" s="28" t="s">
        <v>17</v>
      </c>
      <c r="E6" s="21"/>
      <c r="F6" s="21"/>
      <c r="G6" s="21"/>
      <c r="H6" s="21"/>
      <c r="I6" s="21"/>
      <c r="J6" s="21"/>
      <c r="K6" s="29" t="s">
        <v>18</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G6" s="30"/>
      <c r="BS6" s="16" t="s">
        <v>7</v>
      </c>
    </row>
    <row r="7" s="1" customFormat="1" ht="12" customHeight="1">
      <c r="B7" s="20"/>
      <c r="C7" s="21"/>
      <c r="D7" s="31" t="s">
        <v>19</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v>
      </c>
      <c r="AO7" s="21"/>
      <c r="AP7" s="21"/>
      <c r="AQ7" s="21"/>
      <c r="AR7" s="19"/>
      <c r="BG7" s="30"/>
      <c r="BS7" s="16" t="s">
        <v>7</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G8" s="30"/>
      <c r="BS8" s="16" t="s">
        <v>7</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G9" s="30"/>
      <c r="BS9" s="16" t="s">
        <v>7</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G10" s="30"/>
      <c r="BS10" s="16" t="s">
        <v>7</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G11" s="30"/>
      <c r="BS11" s="16" t="s">
        <v>7</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G12" s="30"/>
      <c r="BS12" s="16" t="s">
        <v>7</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G13" s="30"/>
      <c r="BS13" s="16" t="s">
        <v>7</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G14" s="30"/>
      <c r="BS14" s="16" t="s">
        <v>7</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G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G16" s="30"/>
      <c r="BS16" s="16" t="s">
        <v>4</v>
      </c>
    </row>
    <row r="17" s="1" customFormat="1" ht="18.48"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G17" s="30"/>
      <c r="BS17" s="16" t="s">
        <v>5</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G18" s="30"/>
      <c r="BS18" s="16" t="s">
        <v>7</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v>
      </c>
      <c r="AO19" s="21"/>
      <c r="AP19" s="21"/>
      <c r="AQ19" s="21"/>
      <c r="AR19" s="19"/>
      <c r="BG19" s="30"/>
      <c r="BS19" s="16" t="s">
        <v>7</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G20" s="30"/>
      <c r="BS20" s="16" t="s">
        <v>5</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G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G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G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G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G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G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G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G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ROUND(BB94, 2)</f>
        <v>0</v>
      </c>
      <c r="X29" s="46"/>
      <c r="Y29" s="46"/>
      <c r="Z29" s="46"/>
      <c r="AA29" s="46"/>
      <c r="AB29" s="46"/>
      <c r="AC29" s="46"/>
      <c r="AD29" s="46"/>
      <c r="AE29" s="46"/>
      <c r="AF29" s="46"/>
      <c r="AG29" s="46"/>
      <c r="AH29" s="46"/>
      <c r="AI29" s="46"/>
      <c r="AJ29" s="46"/>
      <c r="AK29" s="48">
        <f>ROUND(AX94, 2)</f>
        <v>0</v>
      </c>
      <c r="AL29" s="46"/>
      <c r="AM29" s="46"/>
      <c r="AN29" s="46"/>
      <c r="AO29" s="46"/>
      <c r="AP29" s="46"/>
      <c r="AQ29" s="46"/>
      <c r="AR29" s="49"/>
      <c r="BG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ROUND(BC94, 2)</f>
        <v>0</v>
      </c>
      <c r="X30" s="46"/>
      <c r="Y30" s="46"/>
      <c r="Z30" s="46"/>
      <c r="AA30" s="46"/>
      <c r="AB30" s="46"/>
      <c r="AC30" s="46"/>
      <c r="AD30" s="46"/>
      <c r="AE30" s="46"/>
      <c r="AF30" s="46"/>
      <c r="AG30" s="46"/>
      <c r="AH30" s="46"/>
      <c r="AI30" s="46"/>
      <c r="AJ30" s="46"/>
      <c r="AK30" s="48">
        <f>ROUND(AY94, 2)</f>
        <v>0</v>
      </c>
      <c r="AL30" s="46"/>
      <c r="AM30" s="46"/>
      <c r="AN30" s="46"/>
      <c r="AO30" s="46"/>
      <c r="AP30" s="46"/>
      <c r="AQ30" s="46"/>
      <c r="AR30" s="49"/>
      <c r="BG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ROUND(BD94, 2)</f>
        <v>0</v>
      </c>
      <c r="X31" s="46"/>
      <c r="Y31" s="46"/>
      <c r="Z31" s="46"/>
      <c r="AA31" s="46"/>
      <c r="AB31" s="46"/>
      <c r="AC31" s="46"/>
      <c r="AD31" s="46"/>
      <c r="AE31" s="46"/>
      <c r="AF31" s="46"/>
      <c r="AG31" s="46"/>
      <c r="AH31" s="46"/>
      <c r="AI31" s="46"/>
      <c r="AJ31" s="46"/>
      <c r="AK31" s="48">
        <v>0</v>
      </c>
      <c r="AL31" s="46"/>
      <c r="AM31" s="46"/>
      <c r="AN31" s="46"/>
      <c r="AO31" s="46"/>
      <c r="AP31" s="46"/>
      <c r="AQ31" s="46"/>
      <c r="AR31" s="49"/>
      <c r="BG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ROUND(BE94, 2)</f>
        <v>0</v>
      </c>
      <c r="X32" s="46"/>
      <c r="Y32" s="46"/>
      <c r="Z32" s="46"/>
      <c r="AA32" s="46"/>
      <c r="AB32" s="46"/>
      <c r="AC32" s="46"/>
      <c r="AD32" s="46"/>
      <c r="AE32" s="46"/>
      <c r="AF32" s="46"/>
      <c r="AG32" s="46"/>
      <c r="AH32" s="46"/>
      <c r="AI32" s="46"/>
      <c r="AJ32" s="46"/>
      <c r="AK32" s="48">
        <v>0</v>
      </c>
      <c r="AL32" s="46"/>
      <c r="AM32" s="46"/>
      <c r="AN32" s="46"/>
      <c r="AO32" s="46"/>
      <c r="AP32" s="46"/>
      <c r="AQ32" s="46"/>
      <c r="AR32" s="49"/>
      <c r="BG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ROUND(BF94, 2)</f>
        <v>0</v>
      </c>
      <c r="X33" s="46"/>
      <c r="Y33" s="46"/>
      <c r="Z33" s="46"/>
      <c r="AA33" s="46"/>
      <c r="AB33" s="46"/>
      <c r="AC33" s="46"/>
      <c r="AD33" s="46"/>
      <c r="AE33" s="46"/>
      <c r="AF33" s="46"/>
      <c r="AG33" s="46"/>
      <c r="AH33" s="46"/>
      <c r="AI33" s="46"/>
      <c r="AJ33" s="46"/>
      <c r="AK33" s="48">
        <v>0</v>
      </c>
      <c r="AL33" s="46"/>
      <c r="AM33" s="46"/>
      <c r="AN33" s="46"/>
      <c r="AO33" s="46"/>
      <c r="AP33" s="46"/>
      <c r="AQ33" s="46"/>
      <c r="AR33" s="49"/>
      <c r="BG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G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G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G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G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G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G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G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G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G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G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G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G83" s="37"/>
    </row>
    <row r="84" s="4" customFormat="1" ht="12" customHeight="1">
      <c r="A84" s="4"/>
      <c r="B84" s="69"/>
      <c r="C84" s="31" t="s">
        <v>14</v>
      </c>
      <c r="D84" s="70"/>
      <c r="E84" s="70"/>
      <c r="F84" s="70"/>
      <c r="G84" s="70"/>
      <c r="H84" s="70"/>
      <c r="I84" s="70"/>
      <c r="J84" s="70"/>
      <c r="K84" s="70"/>
      <c r="L84" s="70" t="str">
        <f>K5</f>
        <v>85</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G84" s="4"/>
    </row>
    <row r="85" s="5" customFormat="1" ht="36.96" customHeight="1">
      <c r="A85" s="5"/>
      <c r="B85" s="72"/>
      <c r="C85" s="73" t="s">
        <v>17</v>
      </c>
      <c r="D85" s="74"/>
      <c r="E85" s="74"/>
      <c r="F85" s="74"/>
      <c r="G85" s="74"/>
      <c r="H85" s="74"/>
      <c r="I85" s="74"/>
      <c r="J85" s="74"/>
      <c r="K85" s="74"/>
      <c r="L85" s="75" t="str">
        <f>K6</f>
        <v>Oprava staničních kolejí v žst. Všetaty</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G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G86" s="37"/>
    </row>
    <row r="87" s="2" customFormat="1" ht="12" customHeight="1">
      <c r="A87" s="37"/>
      <c r="B87" s="38"/>
      <c r="C87" s="31" t="s">
        <v>21</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30. 7. 2020</v>
      </c>
      <c r="AN87" s="78"/>
      <c r="AO87" s="39"/>
      <c r="AP87" s="39"/>
      <c r="AQ87" s="39"/>
      <c r="AR87" s="43"/>
      <c r="BG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G88" s="37"/>
    </row>
    <row r="89" s="2" customFormat="1" ht="15.15" customHeight="1">
      <c r="A89" s="37"/>
      <c r="B89" s="38"/>
      <c r="C89" s="31" t="s">
        <v>25</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2"/>
      <c r="BE89" s="82"/>
      <c r="BF89" s="83"/>
      <c r="BG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6"/>
      <c r="BE90" s="86"/>
      <c r="BF90" s="87"/>
      <c r="BG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0"/>
      <c r="BE91" s="90"/>
      <c r="BF91" s="91"/>
      <c r="BG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0" t="s">
        <v>72</v>
      </c>
      <c r="BE92" s="100" t="s">
        <v>73</v>
      </c>
      <c r="BF92" s="101" t="s">
        <v>74</v>
      </c>
      <c r="BG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3"/>
      <c r="BE93" s="103"/>
      <c r="BF93" s="104"/>
      <c r="BG93" s="37"/>
    </row>
    <row r="94" s="6" customFormat="1" ht="32.4" customHeight="1">
      <c r="A94" s="6"/>
      <c r="B94" s="105"/>
      <c r="C94" s="106" t="s">
        <v>75</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ROUND(SUM(AG95:AG100),2)</f>
        <v>0</v>
      </c>
      <c r="AH94" s="108"/>
      <c r="AI94" s="108"/>
      <c r="AJ94" s="108"/>
      <c r="AK94" s="108"/>
      <c r="AL94" s="108"/>
      <c r="AM94" s="108"/>
      <c r="AN94" s="109">
        <f>SUM(AG94,AV94)</f>
        <v>0</v>
      </c>
      <c r="AO94" s="109"/>
      <c r="AP94" s="109"/>
      <c r="AQ94" s="110" t="s">
        <v>1</v>
      </c>
      <c r="AR94" s="111"/>
      <c r="AS94" s="112">
        <f>ROUND(SUM(AS95:AS100),2)</f>
        <v>0</v>
      </c>
      <c r="AT94" s="113">
        <f>ROUND(SUM(AT95:AT100),2)</f>
        <v>0</v>
      </c>
      <c r="AU94" s="114">
        <f>ROUND(SUM(AU95:AU100),2)</f>
        <v>0</v>
      </c>
      <c r="AV94" s="114">
        <f>ROUND(SUM(AX94:AY94),2)</f>
        <v>0</v>
      </c>
      <c r="AW94" s="115">
        <f>ROUND(SUM(AW95:AW100),5)</f>
        <v>0</v>
      </c>
      <c r="AX94" s="114">
        <f>ROUND(BB94*L29,2)</f>
        <v>0</v>
      </c>
      <c r="AY94" s="114">
        <f>ROUND(BC94*L30,2)</f>
        <v>0</v>
      </c>
      <c r="AZ94" s="114">
        <f>ROUND(BD94*L29,2)</f>
        <v>0</v>
      </c>
      <c r="BA94" s="114">
        <f>ROUND(BE94*L30,2)</f>
        <v>0</v>
      </c>
      <c r="BB94" s="114">
        <f>ROUND(SUM(BB95:BB100),2)</f>
        <v>0</v>
      </c>
      <c r="BC94" s="114">
        <f>ROUND(SUM(BC95:BC100),2)</f>
        <v>0</v>
      </c>
      <c r="BD94" s="114">
        <f>ROUND(SUM(BD95:BD100),2)</f>
        <v>0</v>
      </c>
      <c r="BE94" s="114">
        <f>ROUND(SUM(BE95:BE100),2)</f>
        <v>0</v>
      </c>
      <c r="BF94" s="116">
        <f>ROUND(SUM(BF95:BF100),2)</f>
        <v>0</v>
      </c>
      <c r="BG94" s="6"/>
      <c r="BS94" s="117" t="s">
        <v>76</v>
      </c>
      <c r="BT94" s="117" t="s">
        <v>77</v>
      </c>
      <c r="BU94" s="118" t="s">
        <v>78</v>
      </c>
      <c r="BV94" s="117" t="s">
        <v>79</v>
      </c>
      <c r="BW94" s="117" t="s">
        <v>6</v>
      </c>
      <c r="BX94" s="117" t="s">
        <v>80</v>
      </c>
      <c r="CL94" s="117" t="s">
        <v>1</v>
      </c>
    </row>
    <row r="95" s="7" customFormat="1" ht="16.5" customHeight="1">
      <c r="A95" s="119" t="s">
        <v>81</v>
      </c>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'O1 - Oprava SK č.20,22,24...'!K32</f>
        <v>0</v>
      </c>
      <c r="AH95" s="123"/>
      <c r="AI95" s="123"/>
      <c r="AJ95" s="123"/>
      <c r="AK95" s="123"/>
      <c r="AL95" s="123"/>
      <c r="AM95" s="123"/>
      <c r="AN95" s="124">
        <f>SUM(AG95,AV95)</f>
        <v>0</v>
      </c>
      <c r="AO95" s="123"/>
      <c r="AP95" s="123"/>
      <c r="AQ95" s="125" t="s">
        <v>84</v>
      </c>
      <c r="AR95" s="126"/>
      <c r="AS95" s="127">
        <f>'O1 - Oprava SK č.20,22,24...'!K30</f>
        <v>0</v>
      </c>
      <c r="AT95" s="128">
        <f>'O1 - Oprava SK č.20,22,24...'!K31</f>
        <v>0</v>
      </c>
      <c r="AU95" s="128">
        <v>0</v>
      </c>
      <c r="AV95" s="128">
        <f>ROUND(SUM(AX95:AY95),2)</f>
        <v>0</v>
      </c>
      <c r="AW95" s="129">
        <f>'O1 - Oprava SK č.20,22,24...'!T121</f>
        <v>0</v>
      </c>
      <c r="AX95" s="128">
        <f>'O1 - Oprava SK č.20,22,24...'!K35</f>
        <v>0</v>
      </c>
      <c r="AY95" s="128">
        <f>'O1 - Oprava SK č.20,22,24...'!K36</f>
        <v>0</v>
      </c>
      <c r="AZ95" s="128">
        <f>'O1 - Oprava SK č.20,22,24...'!K37</f>
        <v>0</v>
      </c>
      <c r="BA95" s="128">
        <f>'O1 - Oprava SK č.20,22,24...'!K38</f>
        <v>0</v>
      </c>
      <c r="BB95" s="128">
        <f>'O1 - Oprava SK č.20,22,24...'!F35</f>
        <v>0</v>
      </c>
      <c r="BC95" s="128">
        <f>'O1 - Oprava SK č.20,22,24...'!F36</f>
        <v>0</v>
      </c>
      <c r="BD95" s="128">
        <f>'O1 - Oprava SK č.20,22,24...'!F37</f>
        <v>0</v>
      </c>
      <c r="BE95" s="128">
        <f>'O1 - Oprava SK č.20,22,24...'!F38</f>
        <v>0</v>
      </c>
      <c r="BF95" s="130">
        <f>'O1 - Oprava SK č.20,22,24...'!F39</f>
        <v>0</v>
      </c>
      <c r="BG95" s="7"/>
      <c r="BT95" s="131" t="s">
        <v>85</v>
      </c>
      <c r="BV95" s="131" t="s">
        <v>79</v>
      </c>
      <c r="BW95" s="131" t="s">
        <v>86</v>
      </c>
      <c r="BX95" s="131" t="s">
        <v>6</v>
      </c>
      <c r="CL95" s="131" t="s">
        <v>1</v>
      </c>
      <c r="CM95" s="131" t="s">
        <v>87</v>
      </c>
    </row>
    <row r="96" s="7" customFormat="1" ht="16.5" customHeight="1">
      <c r="A96" s="119" t="s">
        <v>81</v>
      </c>
      <c r="B96" s="120"/>
      <c r="C96" s="121"/>
      <c r="D96" s="122" t="s">
        <v>88</v>
      </c>
      <c r="E96" s="122"/>
      <c r="F96" s="122"/>
      <c r="G96" s="122"/>
      <c r="H96" s="122"/>
      <c r="I96" s="123"/>
      <c r="J96" s="122" t="s">
        <v>89</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'O2 - Oprava SK č.3 a v.č....'!K32</f>
        <v>0</v>
      </c>
      <c r="AH96" s="123"/>
      <c r="AI96" s="123"/>
      <c r="AJ96" s="123"/>
      <c r="AK96" s="123"/>
      <c r="AL96" s="123"/>
      <c r="AM96" s="123"/>
      <c r="AN96" s="124">
        <f>SUM(AG96,AV96)</f>
        <v>0</v>
      </c>
      <c r="AO96" s="123"/>
      <c r="AP96" s="123"/>
      <c r="AQ96" s="125" t="s">
        <v>84</v>
      </c>
      <c r="AR96" s="126"/>
      <c r="AS96" s="127">
        <f>'O2 - Oprava SK č.3 a v.č....'!K30</f>
        <v>0</v>
      </c>
      <c r="AT96" s="128">
        <f>'O2 - Oprava SK č.3 a v.č....'!K31</f>
        <v>0</v>
      </c>
      <c r="AU96" s="128">
        <v>0</v>
      </c>
      <c r="AV96" s="128">
        <f>ROUND(SUM(AX96:AY96),2)</f>
        <v>0</v>
      </c>
      <c r="AW96" s="129">
        <f>'O2 - Oprava SK č.3 a v.č....'!T121</f>
        <v>0</v>
      </c>
      <c r="AX96" s="128">
        <f>'O2 - Oprava SK č.3 a v.č....'!K35</f>
        <v>0</v>
      </c>
      <c r="AY96" s="128">
        <f>'O2 - Oprava SK č.3 a v.č....'!K36</f>
        <v>0</v>
      </c>
      <c r="AZ96" s="128">
        <f>'O2 - Oprava SK č.3 a v.č....'!K37</f>
        <v>0</v>
      </c>
      <c r="BA96" s="128">
        <f>'O2 - Oprava SK č.3 a v.č....'!K38</f>
        <v>0</v>
      </c>
      <c r="BB96" s="128">
        <f>'O2 - Oprava SK č.3 a v.č....'!F35</f>
        <v>0</v>
      </c>
      <c r="BC96" s="128">
        <f>'O2 - Oprava SK č.3 a v.č....'!F36</f>
        <v>0</v>
      </c>
      <c r="BD96" s="128">
        <f>'O2 - Oprava SK č.3 a v.č....'!F37</f>
        <v>0</v>
      </c>
      <c r="BE96" s="128">
        <f>'O2 - Oprava SK č.3 a v.č....'!F38</f>
        <v>0</v>
      </c>
      <c r="BF96" s="130">
        <f>'O2 - Oprava SK č.3 a v.č....'!F39</f>
        <v>0</v>
      </c>
      <c r="BG96" s="7"/>
      <c r="BT96" s="131" t="s">
        <v>85</v>
      </c>
      <c r="BV96" s="131" t="s">
        <v>79</v>
      </c>
      <c r="BW96" s="131" t="s">
        <v>90</v>
      </c>
      <c r="BX96" s="131" t="s">
        <v>6</v>
      </c>
      <c r="CL96" s="131" t="s">
        <v>1</v>
      </c>
      <c r="CM96" s="131" t="s">
        <v>87</v>
      </c>
    </row>
    <row r="97" s="7" customFormat="1" ht="16.5" customHeight="1">
      <c r="A97" s="119" t="s">
        <v>81</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'O3 - Oprava P2929'!K32</f>
        <v>0</v>
      </c>
      <c r="AH97" s="123"/>
      <c r="AI97" s="123"/>
      <c r="AJ97" s="123"/>
      <c r="AK97" s="123"/>
      <c r="AL97" s="123"/>
      <c r="AM97" s="123"/>
      <c r="AN97" s="124">
        <f>SUM(AG97,AV97)</f>
        <v>0</v>
      </c>
      <c r="AO97" s="123"/>
      <c r="AP97" s="123"/>
      <c r="AQ97" s="125" t="s">
        <v>84</v>
      </c>
      <c r="AR97" s="126"/>
      <c r="AS97" s="127">
        <f>'O3 - Oprava P2929'!K30</f>
        <v>0</v>
      </c>
      <c r="AT97" s="128">
        <f>'O3 - Oprava P2929'!K31</f>
        <v>0</v>
      </c>
      <c r="AU97" s="128">
        <v>0</v>
      </c>
      <c r="AV97" s="128">
        <f>ROUND(SUM(AX97:AY97),2)</f>
        <v>0</v>
      </c>
      <c r="AW97" s="129">
        <f>'O3 - Oprava P2929'!T121</f>
        <v>0</v>
      </c>
      <c r="AX97" s="128">
        <f>'O3 - Oprava P2929'!K35</f>
        <v>0</v>
      </c>
      <c r="AY97" s="128">
        <f>'O3 - Oprava P2929'!K36</f>
        <v>0</v>
      </c>
      <c r="AZ97" s="128">
        <f>'O3 - Oprava P2929'!K37</f>
        <v>0</v>
      </c>
      <c r="BA97" s="128">
        <f>'O3 - Oprava P2929'!K38</f>
        <v>0</v>
      </c>
      <c r="BB97" s="128">
        <f>'O3 - Oprava P2929'!F35</f>
        <v>0</v>
      </c>
      <c r="BC97" s="128">
        <f>'O3 - Oprava P2929'!F36</f>
        <v>0</v>
      </c>
      <c r="BD97" s="128">
        <f>'O3 - Oprava P2929'!F37</f>
        <v>0</v>
      </c>
      <c r="BE97" s="128">
        <f>'O3 - Oprava P2929'!F38</f>
        <v>0</v>
      </c>
      <c r="BF97" s="130">
        <f>'O3 - Oprava P2929'!F39</f>
        <v>0</v>
      </c>
      <c r="BG97" s="7"/>
      <c r="BT97" s="131" t="s">
        <v>85</v>
      </c>
      <c r="BV97" s="131" t="s">
        <v>79</v>
      </c>
      <c r="BW97" s="131" t="s">
        <v>93</v>
      </c>
      <c r="BX97" s="131" t="s">
        <v>6</v>
      </c>
      <c r="CL97" s="131" t="s">
        <v>1</v>
      </c>
      <c r="CM97" s="131" t="s">
        <v>87</v>
      </c>
    </row>
    <row r="98" s="7" customFormat="1" ht="16.5" customHeight="1">
      <c r="A98" s="119" t="s">
        <v>81</v>
      </c>
      <c r="B98" s="120"/>
      <c r="C98" s="121"/>
      <c r="D98" s="122" t="s">
        <v>94</v>
      </c>
      <c r="E98" s="122"/>
      <c r="F98" s="122"/>
      <c r="G98" s="122"/>
      <c r="H98" s="122"/>
      <c r="I98" s="123"/>
      <c r="J98" s="122" t="s">
        <v>95</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'O4 - Přeprava mechanizace'!K32</f>
        <v>0</v>
      </c>
      <c r="AH98" s="123"/>
      <c r="AI98" s="123"/>
      <c r="AJ98" s="123"/>
      <c r="AK98" s="123"/>
      <c r="AL98" s="123"/>
      <c r="AM98" s="123"/>
      <c r="AN98" s="124">
        <f>SUM(AG98,AV98)</f>
        <v>0</v>
      </c>
      <c r="AO98" s="123"/>
      <c r="AP98" s="123"/>
      <c r="AQ98" s="125" t="s">
        <v>84</v>
      </c>
      <c r="AR98" s="126"/>
      <c r="AS98" s="127">
        <f>'O4 - Přeprava mechanizace'!K30</f>
        <v>0</v>
      </c>
      <c r="AT98" s="128">
        <f>'O4 - Přeprava mechanizace'!K31</f>
        <v>0</v>
      </c>
      <c r="AU98" s="128">
        <v>0</v>
      </c>
      <c r="AV98" s="128">
        <f>ROUND(SUM(AX98:AY98),2)</f>
        <v>0</v>
      </c>
      <c r="AW98" s="129">
        <f>'O4 - Přeprava mechanizace'!T117</f>
        <v>0</v>
      </c>
      <c r="AX98" s="128">
        <f>'O4 - Přeprava mechanizace'!K35</f>
        <v>0</v>
      </c>
      <c r="AY98" s="128">
        <f>'O4 - Přeprava mechanizace'!K36</f>
        <v>0</v>
      </c>
      <c r="AZ98" s="128">
        <f>'O4 - Přeprava mechanizace'!K37</f>
        <v>0</v>
      </c>
      <c r="BA98" s="128">
        <f>'O4 - Přeprava mechanizace'!K38</f>
        <v>0</v>
      </c>
      <c r="BB98" s="128">
        <f>'O4 - Přeprava mechanizace'!F35</f>
        <v>0</v>
      </c>
      <c r="BC98" s="128">
        <f>'O4 - Přeprava mechanizace'!F36</f>
        <v>0</v>
      </c>
      <c r="BD98" s="128">
        <f>'O4 - Přeprava mechanizace'!F37</f>
        <v>0</v>
      </c>
      <c r="BE98" s="128">
        <f>'O4 - Přeprava mechanizace'!F38</f>
        <v>0</v>
      </c>
      <c r="BF98" s="130">
        <f>'O4 - Přeprava mechanizace'!F39</f>
        <v>0</v>
      </c>
      <c r="BG98" s="7"/>
      <c r="BT98" s="131" t="s">
        <v>85</v>
      </c>
      <c r="BV98" s="131" t="s">
        <v>79</v>
      </c>
      <c r="BW98" s="131" t="s">
        <v>96</v>
      </c>
      <c r="BX98" s="131" t="s">
        <v>6</v>
      </c>
      <c r="CL98" s="131" t="s">
        <v>1</v>
      </c>
      <c r="CM98" s="131" t="s">
        <v>87</v>
      </c>
    </row>
    <row r="99" s="7" customFormat="1" ht="16.5" customHeight="1">
      <c r="A99" s="119" t="s">
        <v>81</v>
      </c>
      <c r="B99" s="120"/>
      <c r="C99" s="121"/>
      <c r="D99" s="122" t="s">
        <v>97</v>
      </c>
      <c r="E99" s="122"/>
      <c r="F99" s="122"/>
      <c r="G99" s="122"/>
      <c r="H99" s="122"/>
      <c r="I99" s="123"/>
      <c r="J99" s="122" t="s">
        <v>98</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'O5 - VON'!K32</f>
        <v>0</v>
      </c>
      <c r="AH99" s="123"/>
      <c r="AI99" s="123"/>
      <c r="AJ99" s="123"/>
      <c r="AK99" s="123"/>
      <c r="AL99" s="123"/>
      <c r="AM99" s="123"/>
      <c r="AN99" s="124">
        <f>SUM(AG99,AV99)</f>
        <v>0</v>
      </c>
      <c r="AO99" s="123"/>
      <c r="AP99" s="123"/>
      <c r="AQ99" s="125" t="s">
        <v>84</v>
      </c>
      <c r="AR99" s="126"/>
      <c r="AS99" s="127">
        <f>'O5 - VON'!K30</f>
        <v>0</v>
      </c>
      <c r="AT99" s="128">
        <f>'O5 - VON'!K31</f>
        <v>0</v>
      </c>
      <c r="AU99" s="128">
        <v>0</v>
      </c>
      <c r="AV99" s="128">
        <f>ROUND(SUM(AX99:AY99),2)</f>
        <v>0</v>
      </c>
      <c r="AW99" s="129">
        <f>'O5 - VON'!T117</f>
        <v>0</v>
      </c>
      <c r="AX99" s="128">
        <f>'O5 - VON'!K35</f>
        <v>0</v>
      </c>
      <c r="AY99" s="128">
        <f>'O5 - VON'!K36</f>
        <v>0</v>
      </c>
      <c r="AZ99" s="128">
        <f>'O5 - VON'!K37</f>
        <v>0</v>
      </c>
      <c r="BA99" s="128">
        <f>'O5 - VON'!K38</f>
        <v>0</v>
      </c>
      <c r="BB99" s="128">
        <f>'O5 - VON'!F35</f>
        <v>0</v>
      </c>
      <c r="BC99" s="128">
        <f>'O5 - VON'!F36</f>
        <v>0</v>
      </c>
      <c r="BD99" s="128">
        <f>'O5 - VON'!F37</f>
        <v>0</v>
      </c>
      <c r="BE99" s="128">
        <f>'O5 - VON'!F38</f>
        <v>0</v>
      </c>
      <c r="BF99" s="130">
        <f>'O5 - VON'!F39</f>
        <v>0</v>
      </c>
      <c r="BG99" s="7"/>
      <c r="BT99" s="131" t="s">
        <v>85</v>
      </c>
      <c r="BV99" s="131" t="s">
        <v>79</v>
      </c>
      <c r="BW99" s="131" t="s">
        <v>99</v>
      </c>
      <c r="BX99" s="131" t="s">
        <v>6</v>
      </c>
      <c r="CL99" s="131" t="s">
        <v>1</v>
      </c>
      <c r="CM99" s="131" t="s">
        <v>87</v>
      </c>
    </row>
    <row r="100" s="7" customFormat="1" ht="16.5" customHeight="1">
      <c r="A100" s="119" t="s">
        <v>81</v>
      </c>
      <c r="B100" s="120"/>
      <c r="C100" s="121"/>
      <c r="D100" s="122" t="s">
        <v>100</v>
      </c>
      <c r="E100" s="122"/>
      <c r="F100" s="122"/>
      <c r="G100" s="122"/>
      <c r="H100" s="122"/>
      <c r="I100" s="123"/>
      <c r="J100" s="122" t="s">
        <v>101</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'O6 - KSU a TP'!K32</f>
        <v>0</v>
      </c>
      <c r="AH100" s="123"/>
      <c r="AI100" s="123"/>
      <c r="AJ100" s="123"/>
      <c r="AK100" s="123"/>
      <c r="AL100" s="123"/>
      <c r="AM100" s="123"/>
      <c r="AN100" s="124">
        <f>SUM(AG100,AV100)</f>
        <v>0</v>
      </c>
      <c r="AO100" s="123"/>
      <c r="AP100" s="123"/>
      <c r="AQ100" s="125" t="s">
        <v>84</v>
      </c>
      <c r="AR100" s="126"/>
      <c r="AS100" s="132">
        <f>'O6 - KSU a TP'!K30</f>
        <v>0</v>
      </c>
      <c r="AT100" s="133">
        <f>'O6 - KSU a TP'!K31</f>
        <v>0</v>
      </c>
      <c r="AU100" s="133">
        <v>0</v>
      </c>
      <c r="AV100" s="133">
        <f>ROUND(SUM(AX100:AY100),2)</f>
        <v>0</v>
      </c>
      <c r="AW100" s="134">
        <f>'O6 - KSU a TP'!T117</f>
        <v>0</v>
      </c>
      <c r="AX100" s="133">
        <f>'O6 - KSU a TP'!K35</f>
        <v>0</v>
      </c>
      <c r="AY100" s="133">
        <f>'O6 - KSU a TP'!K36</f>
        <v>0</v>
      </c>
      <c r="AZ100" s="133">
        <f>'O6 - KSU a TP'!K37</f>
        <v>0</v>
      </c>
      <c r="BA100" s="133">
        <f>'O6 - KSU a TP'!K38</f>
        <v>0</v>
      </c>
      <c r="BB100" s="133">
        <f>'O6 - KSU a TP'!F35</f>
        <v>0</v>
      </c>
      <c r="BC100" s="133">
        <f>'O6 - KSU a TP'!F36</f>
        <v>0</v>
      </c>
      <c r="BD100" s="133">
        <f>'O6 - KSU a TP'!F37</f>
        <v>0</v>
      </c>
      <c r="BE100" s="133">
        <f>'O6 - KSU a TP'!F38</f>
        <v>0</v>
      </c>
      <c r="BF100" s="135">
        <f>'O6 - KSU a TP'!F39</f>
        <v>0</v>
      </c>
      <c r="BG100" s="7"/>
      <c r="BT100" s="131" t="s">
        <v>85</v>
      </c>
      <c r="BV100" s="131" t="s">
        <v>79</v>
      </c>
      <c r="BW100" s="131" t="s">
        <v>102</v>
      </c>
      <c r="BX100" s="131" t="s">
        <v>6</v>
      </c>
      <c r="CL100" s="131" t="s">
        <v>1</v>
      </c>
      <c r="CM100" s="131" t="s">
        <v>87</v>
      </c>
    </row>
    <row r="101" s="2" customFormat="1" ht="30" customHeight="1">
      <c r="A101" s="37"/>
      <c r="B101" s="38"/>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c r="AE101" s="39"/>
      <c r="AF101" s="39"/>
      <c r="AG101" s="39"/>
      <c r="AH101" s="39"/>
      <c r="AI101" s="39"/>
      <c r="AJ101" s="39"/>
      <c r="AK101" s="39"/>
      <c r="AL101" s="39"/>
      <c r="AM101" s="39"/>
      <c r="AN101" s="39"/>
      <c r="AO101" s="39"/>
      <c r="AP101" s="39"/>
      <c r="AQ101" s="39"/>
      <c r="AR101" s="43"/>
      <c r="AS101" s="37"/>
      <c r="AT101" s="37"/>
      <c r="AU101" s="37"/>
      <c r="AV101" s="37"/>
      <c r="AW101" s="37"/>
      <c r="AX101" s="37"/>
      <c r="AY101" s="37"/>
      <c r="AZ101" s="37"/>
      <c r="BA101" s="37"/>
      <c r="BB101" s="37"/>
      <c r="BC101" s="37"/>
      <c r="BD101" s="37"/>
      <c r="BE101" s="37"/>
      <c r="BF101" s="37"/>
      <c r="BG101" s="37"/>
    </row>
    <row r="102" s="2" customFormat="1" ht="6.96" customHeight="1">
      <c r="A102" s="37"/>
      <c r="B102" s="65"/>
      <c r="C102" s="66"/>
      <c r="D102" s="66"/>
      <c r="E102" s="66"/>
      <c r="F102" s="66"/>
      <c r="G102" s="66"/>
      <c r="H102" s="66"/>
      <c r="I102" s="66"/>
      <c r="J102" s="66"/>
      <c r="K102" s="66"/>
      <c r="L102" s="66"/>
      <c r="M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c r="AK102" s="66"/>
      <c r="AL102" s="66"/>
      <c r="AM102" s="66"/>
      <c r="AN102" s="66"/>
      <c r="AO102" s="66"/>
      <c r="AP102" s="66"/>
      <c r="AQ102" s="66"/>
      <c r="AR102" s="43"/>
      <c r="AS102" s="37"/>
      <c r="AT102" s="37"/>
      <c r="AU102" s="37"/>
      <c r="AV102" s="37"/>
      <c r="AW102" s="37"/>
      <c r="AX102" s="37"/>
      <c r="AY102" s="37"/>
      <c r="AZ102" s="37"/>
      <c r="BA102" s="37"/>
      <c r="BB102" s="37"/>
      <c r="BC102" s="37"/>
      <c r="BD102" s="37"/>
      <c r="BE102" s="37"/>
      <c r="BF102" s="37"/>
      <c r="BG102" s="37"/>
    </row>
  </sheetData>
  <sheetProtection sheet="1" formatColumns="0" formatRows="0" objects="1" scenarios="1" spinCount="100000" saltValue="O/igyytyDYi0uELMBWfLNvDROa9ShOYw/m0Tj+R6OwSRGzlGGZ2XK3adRVCs4NGWdB/Lnq73yZF0rupI8dvQFA==" hashValue="Jwn6TK1cDRBp0/U2xpXryeGzycvovt+1EyhiEKbRTLcXVCtIznd8iDZHTJ/h+6xy8r5DiVhzkfa2UCFIj6eflg=="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G5:BG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G2"/>
  </mergeCells>
  <hyperlinks>
    <hyperlink ref="A95" location="'O1 - Oprava SK č.20,22,24...'!C2" display="/"/>
    <hyperlink ref="A96" location="'O2 - Oprava SK č.3 a v.č....'!C2" display="/"/>
    <hyperlink ref="A97" location="'O3 - Oprava P2929'!C2" display="/"/>
    <hyperlink ref="A98" location="'O4 - Přeprava mechanizace'!C2" display="/"/>
    <hyperlink ref="A99" location="'O5 - VON'!C2" display="/"/>
    <hyperlink ref="A100" location="'O6 - KSU a TP'!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86</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103</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16.5" customHeight="1">
      <c r="B7" s="19"/>
      <c r="E7" s="143" t="str">
        <f>'Rekapitulace stavby'!K6</f>
        <v>Oprava staničních kolejí v žst. Všetaty</v>
      </c>
      <c r="F7" s="142"/>
      <c r="G7" s="142"/>
      <c r="H7" s="142"/>
      <c r="I7" s="136"/>
      <c r="J7" s="136"/>
      <c r="M7" s="19"/>
    </row>
    <row r="8" s="2" customFormat="1" ht="12" customHeight="1">
      <c r="A8" s="37"/>
      <c r="B8" s="43"/>
      <c r="C8" s="37"/>
      <c r="D8" s="142" t="s">
        <v>104</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105</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30. 7. 2020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106</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107</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ROUND(K121,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ROUND((SUM(BE121:BE962)),  2)</f>
        <v>0</v>
      </c>
      <c r="G35" s="37"/>
      <c r="H35" s="37"/>
      <c r="I35" s="163">
        <v>0.20999999999999999</v>
      </c>
      <c r="J35" s="144"/>
      <c r="K35" s="157">
        <f>ROUND(((SUM(BE121:BE962))*I35),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ROUND((SUM(BF121:BF962)),  2)</f>
        <v>0</v>
      </c>
      <c r="G36" s="37"/>
      <c r="H36" s="37"/>
      <c r="I36" s="163">
        <v>0.14999999999999999</v>
      </c>
      <c r="J36" s="144"/>
      <c r="K36" s="157">
        <f>ROUND(((SUM(BF121:BF962))*I36),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ROUND((SUM(BG121:BG962)),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ROUND((SUM(BH121:BH962)),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ROUND((SUM(BI121:BI962)),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108</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16.5" customHeight="1">
      <c r="A85" s="37"/>
      <c r="B85" s="38"/>
      <c r="C85" s="39"/>
      <c r="D85" s="39"/>
      <c r="E85" s="188" t="str">
        <f>E7</f>
        <v>Oprava staničních kolejí v žst. Všetaty</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104</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O1 - Oprava SK č.20,22,24 a v.č.3,21</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30. 7. 2020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109</v>
      </c>
      <c r="D94" s="191"/>
      <c r="E94" s="191"/>
      <c r="F94" s="191"/>
      <c r="G94" s="191"/>
      <c r="H94" s="191"/>
      <c r="I94" s="192" t="s">
        <v>110</v>
      </c>
      <c r="J94" s="192" t="s">
        <v>111</v>
      </c>
      <c r="K94" s="193" t="s">
        <v>112</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113</v>
      </c>
      <c r="D96" s="39"/>
      <c r="E96" s="39"/>
      <c r="F96" s="39"/>
      <c r="G96" s="39"/>
      <c r="H96" s="39"/>
      <c r="I96" s="195">
        <f>Q121</f>
        <v>0</v>
      </c>
      <c r="J96" s="195">
        <f>R121</f>
        <v>0</v>
      </c>
      <c r="K96" s="109">
        <f>K121</f>
        <v>0</v>
      </c>
      <c r="L96" s="39"/>
      <c r="M96" s="62"/>
      <c r="S96" s="37"/>
      <c r="T96" s="37"/>
      <c r="U96" s="37"/>
      <c r="V96" s="37"/>
      <c r="W96" s="37"/>
      <c r="X96" s="37"/>
      <c r="Y96" s="37"/>
      <c r="Z96" s="37"/>
      <c r="AA96" s="37"/>
      <c r="AB96" s="37"/>
      <c r="AC96" s="37"/>
      <c r="AD96" s="37"/>
      <c r="AE96" s="37"/>
      <c r="AU96" s="16" t="s">
        <v>114</v>
      </c>
    </row>
    <row r="97" s="9" customFormat="1" ht="24.96" customHeight="1">
      <c r="A97" s="9"/>
      <c r="B97" s="196"/>
      <c r="C97" s="197"/>
      <c r="D97" s="198" t="s">
        <v>115</v>
      </c>
      <c r="E97" s="199"/>
      <c r="F97" s="199"/>
      <c r="G97" s="199"/>
      <c r="H97" s="199"/>
      <c r="I97" s="200">
        <f>Q122</f>
        <v>0</v>
      </c>
      <c r="J97" s="200">
        <f>R122</f>
        <v>0</v>
      </c>
      <c r="K97" s="201">
        <f>K122</f>
        <v>0</v>
      </c>
      <c r="L97" s="197"/>
      <c r="M97" s="202"/>
      <c r="S97" s="9"/>
      <c r="T97" s="9"/>
      <c r="U97" s="9"/>
      <c r="V97" s="9"/>
      <c r="W97" s="9"/>
      <c r="X97" s="9"/>
      <c r="Y97" s="9"/>
      <c r="Z97" s="9"/>
      <c r="AA97" s="9"/>
      <c r="AB97" s="9"/>
      <c r="AC97" s="9"/>
      <c r="AD97" s="9"/>
      <c r="AE97" s="9"/>
    </row>
    <row r="98" s="9" customFormat="1" ht="24.96" customHeight="1">
      <c r="A98" s="9"/>
      <c r="B98" s="196"/>
      <c r="C98" s="197"/>
      <c r="D98" s="198" t="s">
        <v>116</v>
      </c>
      <c r="E98" s="199"/>
      <c r="F98" s="199"/>
      <c r="G98" s="199"/>
      <c r="H98" s="199"/>
      <c r="I98" s="200">
        <f>Q457</f>
        <v>0</v>
      </c>
      <c r="J98" s="200">
        <f>R457</f>
        <v>0</v>
      </c>
      <c r="K98" s="201">
        <f>K457</f>
        <v>0</v>
      </c>
      <c r="L98" s="197"/>
      <c r="M98" s="202"/>
      <c r="S98" s="9"/>
      <c r="T98" s="9"/>
      <c r="U98" s="9"/>
      <c r="V98" s="9"/>
      <c r="W98" s="9"/>
      <c r="X98" s="9"/>
      <c r="Y98" s="9"/>
      <c r="Z98" s="9"/>
      <c r="AA98" s="9"/>
      <c r="AB98" s="9"/>
      <c r="AC98" s="9"/>
      <c r="AD98" s="9"/>
      <c r="AE98" s="9"/>
    </row>
    <row r="99" s="9" customFormat="1" ht="24.96" customHeight="1">
      <c r="A99" s="9"/>
      <c r="B99" s="196"/>
      <c r="C99" s="197"/>
      <c r="D99" s="198" t="s">
        <v>117</v>
      </c>
      <c r="E99" s="199"/>
      <c r="F99" s="199"/>
      <c r="G99" s="199"/>
      <c r="H99" s="199"/>
      <c r="I99" s="200">
        <f>Q522</f>
        <v>0</v>
      </c>
      <c r="J99" s="200">
        <f>R522</f>
        <v>0</v>
      </c>
      <c r="K99" s="201">
        <f>K522</f>
        <v>0</v>
      </c>
      <c r="L99" s="197"/>
      <c r="M99" s="202"/>
      <c r="S99" s="9"/>
      <c r="T99" s="9"/>
      <c r="U99" s="9"/>
      <c r="V99" s="9"/>
      <c r="W99" s="9"/>
      <c r="X99" s="9"/>
      <c r="Y99" s="9"/>
      <c r="Z99" s="9"/>
      <c r="AA99" s="9"/>
      <c r="AB99" s="9"/>
      <c r="AC99" s="9"/>
      <c r="AD99" s="9"/>
      <c r="AE99" s="9"/>
    </row>
    <row r="100" s="9" customFormat="1" ht="24.96" customHeight="1">
      <c r="A100" s="9"/>
      <c r="B100" s="196"/>
      <c r="C100" s="197"/>
      <c r="D100" s="198" t="s">
        <v>118</v>
      </c>
      <c r="E100" s="199"/>
      <c r="F100" s="199"/>
      <c r="G100" s="199"/>
      <c r="H100" s="199"/>
      <c r="I100" s="200">
        <f>Q893</f>
        <v>0</v>
      </c>
      <c r="J100" s="200">
        <f>R893</f>
        <v>0</v>
      </c>
      <c r="K100" s="201">
        <f>K893</f>
        <v>0</v>
      </c>
      <c r="L100" s="197"/>
      <c r="M100" s="202"/>
      <c r="S100" s="9"/>
      <c r="T100" s="9"/>
      <c r="U100" s="9"/>
      <c r="V100" s="9"/>
      <c r="W100" s="9"/>
      <c r="X100" s="9"/>
      <c r="Y100" s="9"/>
      <c r="Z100" s="9"/>
      <c r="AA100" s="9"/>
      <c r="AB100" s="9"/>
      <c r="AC100" s="9"/>
      <c r="AD100" s="9"/>
      <c r="AE100" s="9"/>
    </row>
    <row r="101" s="9" customFormat="1" ht="24.96" customHeight="1">
      <c r="A101" s="9"/>
      <c r="B101" s="196"/>
      <c r="C101" s="197"/>
      <c r="D101" s="198" t="s">
        <v>119</v>
      </c>
      <c r="E101" s="199"/>
      <c r="F101" s="199"/>
      <c r="G101" s="199"/>
      <c r="H101" s="199"/>
      <c r="I101" s="200">
        <f>Q915</f>
        <v>0</v>
      </c>
      <c r="J101" s="200">
        <f>R915</f>
        <v>0</v>
      </c>
      <c r="K101" s="201">
        <f>K915</f>
        <v>0</v>
      </c>
      <c r="L101" s="197"/>
      <c r="M101" s="202"/>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144"/>
      <c r="J102" s="144"/>
      <c r="K102" s="39"/>
      <c r="L102" s="39"/>
      <c r="M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184"/>
      <c r="J103" s="184"/>
      <c r="K103" s="66"/>
      <c r="L103" s="66"/>
      <c r="M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187"/>
      <c r="J107" s="187"/>
      <c r="K107" s="68"/>
      <c r="L107" s="68"/>
      <c r="M107" s="62"/>
      <c r="S107" s="37"/>
      <c r="T107" s="37"/>
      <c r="U107" s="37"/>
      <c r="V107" s="37"/>
      <c r="W107" s="37"/>
      <c r="X107" s="37"/>
      <c r="Y107" s="37"/>
      <c r="Z107" s="37"/>
      <c r="AA107" s="37"/>
      <c r="AB107" s="37"/>
      <c r="AC107" s="37"/>
      <c r="AD107" s="37"/>
      <c r="AE107" s="37"/>
    </row>
    <row r="108" s="2" customFormat="1" ht="24.96" customHeight="1">
      <c r="A108" s="37"/>
      <c r="B108" s="38"/>
      <c r="C108" s="22" t="s">
        <v>120</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6.5" customHeight="1">
      <c r="A111" s="37"/>
      <c r="B111" s="38"/>
      <c r="C111" s="39"/>
      <c r="D111" s="39"/>
      <c r="E111" s="188" t="str">
        <f>E7</f>
        <v>Oprava staničních kolejí v žst. Všetaty</v>
      </c>
      <c r="F111" s="31"/>
      <c r="G111" s="31"/>
      <c r="H111" s="31"/>
      <c r="I111" s="144"/>
      <c r="J111" s="144"/>
      <c r="K111" s="39"/>
      <c r="L111" s="39"/>
      <c r="M111" s="62"/>
      <c r="S111" s="37"/>
      <c r="T111" s="37"/>
      <c r="U111" s="37"/>
      <c r="V111" s="37"/>
      <c r="W111" s="37"/>
      <c r="X111" s="37"/>
      <c r="Y111" s="37"/>
      <c r="Z111" s="37"/>
      <c r="AA111" s="37"/>
      <c r="AB111" s="37"/>
      <c r="AC111" s="37"/>
      <c r="AD111" s="37"/>
      <c r="AE111" s="37"/>
    </row>
    <row r="112" s="2" customFormat="1" ht="12" customHeight="1">
      <c r="A112" s="37"/>
      <c r="B112" s="38"/>
      <c r="C112" s="31" t="s">
        <v>104</v>
      </c>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SK č.20,22,24 a v.č.3,21</v>
      </c>
      <c r="F113" s="39"/>
      <c r="G113" s="39"/>
      <c r="H113" s="39"/>
      <c r="I113" s="144"/>
      <c r="J113" s="144"/>
      <c r="K113" s="39"/>
      <c r="L113" s="39"/>
      <c r="M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4"/>
      <c r="J114" s="144"/>
      <c r="K114" s="39"/>
      <c r="L114" s="39"/>
      <c r="M114" s="62"/>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147" t="s">
        <v>23</v>
      </c>
      <c r="J115" s="149" t="str">
        <f>IF(J12="","",J12)</f>
        <v>30. 7. 2020</v>
      </c>
      <c r="K115" s="39"/>
      <c r="L115" s="39"/>
      <c r="M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4"/>
      <c r="J116" s="144"/>
      <c r="K116" s="39"/>
      <c r="L116" s="39"/>
      <c r="M116" s="62"/>
      <c r="S116" s="37"/>
      <c r="T116" s="37"/>
      <c r="U116" s="37"/>
      <c r="V116" s="37"/>
      <c r="W116" s="37"/>
      <c r="X116" s="37"/>
      <c r="Y116" s="37"/>
      <c r="Z116" s="37"/>
      <c r="AA116" s="37"/>
      <c r="AB116" s="37"/>
      <c r="AC116" s="37"/>
      <c r="AD116" s="37"/>
      <c r="AE116" s="37"/>
    </row>
    <row r="117" s="2" customFormat="1" ht="15.15" customHeight="1">
      <c r="A117" s="37"/>
      <c r="B117" s="38"/>
      <c r="C117" s="31" t="s">
        <v>25</v>
      </c>
      <c r="D117" s="39"/>
      <c r="E117" s="39"/>
      <c r="F117" s="26" t="str">
        <f>E15</f>
        <v>Ing.Toláš Josef</v>
      </c>
      <c r="G117" s="39"/>
      <c r="H117" s="39"/>
      <c r="I117" s="147" t="s">
        <v>31</v>
      </c>
      <c r="J117" s="189" t="str">
        <f>E21</f>
        <v xml:space="preserve"> </v>
      </c>
      <c r="K117" s="39"/>
      <c r="L117" s="39"/>
      <c r="M117" s="62"/>
      <c r="S117" s="37"/>
      <c r="T117" s="37"/>
      <c r="U117" s="37"/>
      <c r="V117" s="37"/>
      <c r="W117" s="37"/>
      <c r="X117" s="37"/>
      <c r="Y117" s="37"/>
      <c r="Z117" s="37"/>
      <c r="AA117" s="37"/>
      <c r="AB117" s="37"/>
      <c r="AC117" s="37"/>
      <c r="AD117" s="37"/>
      <c r="AE117" s="37"/>
    </row>
    <row r="118" s="2" customFormat="1" ht="15.15" customHeight="1">
      <c r="A118" s="37"/>
      <c r="B118" s="38"/>
      <c r="C118" s="31" t="s">
        <v>29</v>
      </c>
      <c r="D118" s="39"/>
      <c r="E118" s="39"/>
      <c r="F118" s="26" t="str">
        <f>IF(E18="","",E18)</f>
        <v>Vyplň údaj</v>
      </c>
      <c r="G118" s="39"/>
      <c r="H118" s="39"/>
      <c r="I118" s="147" t="s">
        <v>32</v>
      </c>
      <c r="J118" s="189" t="str">
        <f>E24</f>
        <v>Šubr Pavel</v>
      </c>
      <c r="K118" s="39"/>
      <c r="L118" s="39"/>
      <c r="M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4"/>
      <c r="J119" s="144"/>
      <c r="K119" s="39"/>
      <c r="L119" s="39"/>
      <c r="M119" s="62"/>
      <c r="S119" s="37"/>
      <c r="T119" s="37"/>
      <c r="U119" s="37"/>
      <c r="V119" s="37"/>
      <c r="W119" s="37"/>
      <c r="X119" s="37"/>
      <c r="Y119" s="37"/>
      <c r="Z119" s="37"/>
      <c r="AA119" s="37"/>
      <c r="AB119" s="37"/>
      <c r="AC119" s="37"/>
      <c r="AD119" s="37"/>
      <c r="AE119" s="37"/>
    </row>
    <row r="120" s="10" customFormat="1" ht="29.28" customHeight="1">
      <c r="A120" s="203"/>
      <c r="B120" s="204"/>
      <c r="C120" s="205" t="s">
        <v>121</v>
      </c>
      <c r="D120" s="206" t="s">
        <v>60</v>
      </c>
      <c r="E120" s="206" t="s">
        <v>56</v>
      </c>
      <c r="F120" s="206" t="s">
        <v>57</v>
      </c>
      <c r="G120" s="206" t="s">
        <v>122</v>
      </c>
      <c r="H120" s="206" t="s">
        <v>123</v>
      </c>
      <c r="I120" s="207" t="s">
        <v>124</v>
      </c>
      <c r="J120" s="207" t="s">
        <v>125</v>
      </c>
      <c r="K120" s="206" t="s">
        <v>112</v>
      </c>
      <c r="L120" s="208" t="s">
        <v>126</v>
      </c>
      <c r="M120" s="209"/>
      <c r="N120" s="99" t="s">
        <v>1</v>
      </c>
      <c r="O120" s="100" t="s">
        <v>39</v>
      </c>
      <c r="P120" s="100" t="s">
        <v>127</v>
      </c>
      <c r="Q120" s="100" t="s">
        <v>128</v>
      </c>
      <c r="R120" s="100" t="s">
        <v>129</v>
      </c>
      <c r="S120" s="100" t="s">
        <v>130</v>
      </c>
      <c r="T120" s="100" t="s">
        <v>131</v>
      </c>
      <c r="U120" s="100" t="s">
        <v>132</v>
      </c>
      <c r="V120" s="100" t="s">
        <v>133</v>
      </c>
      <c r="W120" s="100" t="s">
        <v>134</v>
      </c>
      <c r="X120" s="101" t="s">
        <v>135</v>
      </c>
      <c r="Y120" s="203"/>
      <c r="Z120" s="203"/>
      <c r="AA120" s="203"/>
      <c r="AB120" s="203"/>
      <c r="AC120" s="203"/>
      <c r="AD120" s="203"/>
      <c r="AE120" s="203"/>
    </row>
    <row r="121" s="2" customFormat="1" ht="22.8" customHeight="1">
      <c r="A121" s="37"/>
      <c r="B121" s="38"/>
      <c r="C121" s="106" t="s">
        <v>136</v>
      </c>
      <c r="D121" s="39"/>
      <c r="E121" s="39"/>
      <c r="F121" s="39"/>
      <c r="G121" s="39"/>
      <c r="H121" s="39"/>
      <c r="I121" s="144"/>
      <c r="J121" s="144"/>
      <c r="K121" s="210">
        <f>BK121</f>
        <v>0</v>
      </c>
      <c r="L121" s="39"/>
      <c r="M121" s="43"/>
      <c r="N121" s="102"/>
      <c r="O121" s="211"/>
      <c r="P121" s="103"/>
      <c r="Q121" s="212">
        <f>Q122+Q457+Q522+Q893+Q915</f>
        <v>0</v>
      </c>
      <c r="R121" s="212">
        <f>R122+R457+R522+R893+R915</f>
        <v>0</v>
      </c>
      <c r="S121" s="103"/>
      <c r="T121" s="213">
        <f>T122+T457+T522+T893+T915</f>
        <v>0</v>
      </c>
      <c r="U121" s="103"/>
      <c r="V121" s="213">
        <f>V122+V457+V522+V893+V915</f>
        <v>6083.3808879999997</v>
      </c>
      <c r="W121" s="103"/>
      <c r="X121" s="214">
        <f>X122+X457+X522+X893+X915</f>
        <v>0</v>
      </c>
      <c r="Y121" s="37"/>
      <c r="Z121" s="37"/>
      <c r="AA121" s="37"/>
      <c r="AB121" s="37"/>
      <c r="AC121" s="37"/>
      <c r="AD121" s="37"/>
      <c r="AE121" s="37"/>
      <c r="AT121" s="16" t="s">
        <v>76</v>
      </c>
      <c r="AU121" s="16" t="s">
        <v>114</v>
      </c>
      <c r="BK121" s="215">
        <f>BK122+BK457+BK522+BK893+BK915</f>
        <v>0</v>
      </c>
    </row>
    <row r="122" s="11" customFormat="1" ht="25.92" customHeight="1">
      <c r="A122" s="11"/>
      <c r="B122" s="216"/>
      <c r="C122" s="217"/>
      <c r="D122" s="218" t="s">
        <v>76</v>
      </c>
      <c r="E122" s="219" t="s">
        <v>137</v>
      </c>
      <c r="F122" s="219" t="s">
        <v>138</v>
      </c>
      <c r="G122" s="217"/>
      <c r="H122" s="217"/>
      <c r="I122" s="220"/>
      <c r="J122" s="220"/>
      <c r="K122" s="221">
        <f>BK122</f>
        <v>0</v>
      </c>
      <c r="L122" s="217"/>
      <c r="M122" s="222"/>
      <c r="N122" s="223"/>
      <c r="O122" s="224"/>
      <c r="P122" s="224"/>
      <c r="Q122" s="225">
        <f>SUM(Q123:Q456)</f>
        <v>0</v>
      </c>
      <c r="R122" s="225">
        <f>SUM(R123:R456)</f>
        <v>0</v>
      </c>
      <c r="S122" s="224"/>
      <c r="T122" s="226">
        <f>SUM(T123:T456)</f>
        <v>0</v>
      </c>
      <c r="U122" s="224"/>
      <c r="V122" s="226">
        <f>SUM(V123:V456)</f>
        <v>1356.3933480000001</v>
      </c>
      <c r="W122" s="224"/>
      <c r="X122" s="227">
        <f>SUM(X123:X456)</f>
        <v>0</v>
      </c>
      <c r="Y122" s="11"/>
      <c r="Z122" s="11"/>
      <c r="AA122" s="11"/>
      <c r="AB122" s="11"/>
      <c r="AC122" s="11"/>
      <c r="AD122" s="11"/>
      <c r="AE122" s="11"/>
      <c r="AR122" s="228" t="s">
        <v>85</v>
      </c>
      <c r="AT122" s="229" t="s">
        <v>76</v>
      </c>
      <c r="AU122" s="229" t="s">
        <v>77</v>
      </c>
      <c r="AY122" s="228" t="s">
        <v>139</v>
      </c>
      <c r="BK122" s="230">
        <f>SUM(BK123:BK456)</f>
        <v>0</v>
      </c>
    </row>
    <row r="123" s="2" customFormat="1" ht="21.75" customHeight="1">
      <c r="A123" s="37"/>
      <c r="B123" s="38"/>
      <c r="C123" s="231" t="s">
        <v>85</v>
      </c>
      <c r="D123" s="231" t="s">
        <v>140</v>
      </c>
      <c r="E123" s="232" t="s">
        <v>141</v>
      </c>
      <c r="F123" s="233" t="s">
        <v>142</v>
      </c>
      <c r="G123" s="234" t="s">
        <v>143</v>
      </c>
      <c r="H123" s="235">
        <v>302</v>
      </c>
      <c r="I123" s="236"/>
      <c r="J123" s="237"/>
      <c r="K123" s="238">
        <f>ROUND(P123*H123,2)</f>
        <v>0</v>
      </c>
      <c r="L123" s="233" t="s">
        <v>144</v>
      </c>
      <c r="M123" s="239"/>
      <c r="N123" s="240" t="s">
        <v>1</v>
      </c>
      <c r="O123" s="241" t="s">
        <v>40</v>
      </c>
      <c r="P123" s="242">
        <f>I123+J123</f>
        <v>0</v>
      </c>
      <c r="Q123" s="242">
        <f>ROUND(I123*H123,2)</f>
        <v>0</v>
      </c>
      <c r="R123" s="242">
        <f>ROUND(J123*H123,2)</f>
        <v>0</v>
      </c>
      <c r="S123" s="90"/>
      <c r="T123" s="243">
        <f>S123*H123</f>
        <v>0</v>
      </c>
      <c r="U123" s="243">
        <v>0.049000000000000002</v>
      </c>
      <c r="V123" s="243">
        <f>U123*H123</f>
        <v>14.798</v>
      </c>
      <c r="W123" s="243">
        <v>0</v>
      </c>
      <c r="X123" s="244">
        <f>W123*H123</f>
        <v>0</v>
      </c>
      <c r="Y123" s="37"/>
      <c r="Z123" s="37"/>
      <c r="AA123" s="37"/>
      <c r="AB123" s="37"/>
      <c r="AC123" s="37"/>
      <c r="AD123" s="37"/>
      <c r="AE123" s="37"/>
      <c r="AR123" s="245" t="s">
        <v>145</v>
      </c>
      <c r="AT123" s="245" t="s">
        <v>140</v>
      </c>
      <c r="AU123" s="245" t="s">
        <v>85</v>
      </c>
      <c r="AY123" s="16" t="s">
        <v>139</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146</v>
      </c>
      <c r="BM123" s="245" t="s">
        <v>147</v>
      </c>
    </row>
    <row r="124" s="2" customFormat="1">
      <c r="A124" s="37"/>
      <c r="B124" s="38"/>
      <c r="C124" s="39"/>
      <c r="D124" s="247" t="s">
        <v>148</v>
      </c>
      <c r="E124" s="39"/>
      <c r="F124" s="248" t="s">
        <v>142</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148</v>
      </c>
      <c r="AU124" s="16" t="s">
        <v>85</v>
      </c>
    </row>
    <row r="125" s="12" customFormat="1">
      <c r="A125" s="12"/>
      <c r="B125" s="251"/>
      <c r="C125" s="252"/>
      <c r="D125" s="247" t="s">
        <v>149</v>
      </c>
      <c r="E125" s="253" t="s">
        <v>1</v>
      </c>
      <c r="F125" s="254" t="s">
        <v>150</v>
      </c>
      <c r="G125" s="252"/>
      <c r="H125" s="253" t="s">
        <v>1</v>
      </c>
      <c r="I125" s="255"/>
      <c r="J125" s="255"/>
      <c r="K125" s="252"/>
      <c r="L125" s="252"/>
      <c r="M125" s="256"/>
      <c r="N125" s="257"/>
      <c r="O125" s="258"/>
      <c r="P125" s="258"/>
      <c r="Q125" s="258"/>
      <c r="R125" s="258"/>
      <c r="S125" s="258"/>
      <c r="T125" s="258"/>
      <c r="U125" s="258"/>
      <c r="V125" s="258"/>
      <c r="W125" s="258"/>
      <c r="X125" s="259"/>
      <c r="Y125" s="12"/>
      <c r="Z125" s="12"/>
      <c r="AA125" s="12"/>
      <c r="AB125" s="12"/>
      <c r="AC125" s="12"/>
      <c r="AD125" s="12"/>
      <c r="AE125" s="12"/>
      <c r="AT125" s="260" t="s">
        <v>149</v>
      </c>
      <c r="AU125" s="260" t="s">
        <v>85</v>
      </c>
      <c r="AV125" s="12" t="s">
        <v>85</v>
      </c>
      <c r="AW125" s="12" t="s">
        <v>5</v>
      </c>
      <c r="AX125" s="12" t="s">
        <v>77</v>
      </c>
      <c r="AY125" s="260" t="s">
        <v>139</v>
      </c>
    </row>
    <row r="126" s="13" customFormat="1">
      <c r="A126" s="13"/>
      <c r="B126" s="261"/>
      <c r="C126" s="262"/>
      <c r="D126" s="247" t="s">
        <v>149</v>
      </c>
      <c r="E126" s="263" t="s">
        <v>1</v>
      </c>
      <c r="F126" s="264" t="s">
        <v>151</v>
      </c>
      <c r="G126" s="262"/>
      <c r="H126" s="265">
        <v>48</v>
      </c>
      <c r="I126" s="266"/>
      <c r="J126" s="266"/>
      <c r="K126" s="262"/>
      <c r="L126" s="262"/>
      <c r="M126" s="267"/>
      <c r="N126" s="268"/>
      <c r="O126" s="269"/>
      <c r="P126" s="269"/>
      <c r="Q126" s="269"/>
      <c r="R126" s="269"/>
      <c r="S126" s="269"/>
      <c r="T126" s="269"/>
      <c r="U126" s="269"/>
      <c r="V126" s="269"/>
      <c r="W126" s="269"/>
      <c r="X126" s="270"/>
      <c r="Y126" s="13"/>
      <c r="Z126" s="13"/>
      <c r="AA126" s="13"/>
      <c r="AB126" s="13"/>
      <c r="AC126" s="13"/>
      <c r="AD126" s="13"/>
      <c r="AE126" s="13"/>
      <c r="AT126" s="271" t="s">
        <v>149</v>
      </c>
      <c r="AU126" s="271" t="s">
        <v>85</v>
      </c>
      <c r="AV126" s="13" t="s">
        <v>87</v>
      </c>
      <c r="AW126" s="13" t="s">
        <v>5</v>
      </c>
      <c r="AX126" s="13" t="s">
        <v>77</v>
      </c>
      <c r="AY126" s="271" t="s">
        <v>139</v>
      </c>
    </row>
    <row r="127" s="12" customFormat="1">
      <c r="A127" s="12"/>
      <c r="B127" s="251"/>
      <c r="C127" s="252"/>
      <c r="D127" s="247" t="s">
        <v>149</v>
      </c>
      <c r="E127" s="253" t="s">
        <v>1</v>
      </c>
      <c r="F127" s="254" t="s">
        <v>152</v>
      </c>
      <c r="G127" s="252"/>
      <c r="H127" s="253" t="s">
        <v>1</v>
      </c>
      <c r="I127" s="255"/>
      <c r="J127" s="255"/>
      <c r="K127" s="252"/>
      <c r="L127" s="252"/>
      <c r="M127" s="256"/>
      <c r="N127" s="257"/>
      <c r="O127" s="258"/>
      <c r="P127" s="258"/>
      <c r="Q127" s="258"/>
      <c r="R127" s="258"/>
      <c r="S127" s="258"/>
      <c r="T127" s="258"/>
      <c r="U127" s="258"/>
      <c r="V127" s="258"/>
      <c r="W127" s="258"/>
      <c r="X127" s="259"/>
      <c r="Y127" s="12"/>
      <c r="Z127" s="12"/>
      <c r="AA127" s="12"/>
      <c r="AB127" s="12"/>
      <c r="AC127" s="12"/>
      <c r="AD127" s="12"/>
      <c r="AE127" s="12"/>
      <c r="AT127" s="260" t="s">
        <v>149</v>
      </c>
      <c r="AU127" s="260" t="s">
        <v>85</v>
      </c>
      <c r="AV127" s="12" t="s">
        <v>85</v>
      </c>
      <c r="AW127" s="12" t="s">
        <v>5</v>
      </c>
      <c r="AX127" s="12" t="s">
        <v>77</v>
      </c>
      <c r="AY127" s="260" t="s">
        <v>139</v>
      </c>
    </row>
    <row r="128" s="13" customFormat="1">
      <c r="A128" s="13"/>
      <c r="B128" s="261"/>
      <c r="C128" s="262"/>
      <c r="D128" s="247" t="s">
        <v>149</v>
      </c>
      <c r="E128" s="263" t="s">
        <v>1</v>
      </c>
      <c r="F128" s="264" t="s">
        <v>153</v>
      </c>
      <c r="G128" s="262"/>
      <c r="H128" s="265">
        <v>254</v>
      </c>
      <c r="I128" s="266"/>
      <c r="J128" s="266"/>
      <c r="K128" s="262"/>
      <c r="L128" s="262"/>
      <c r="M128" s="267"/>
      <c r="N128" s="268"/>
      <c r="O128" s="269"/>
      <c r="P128" s="269"/>
      <c r="Q128" s="269"/>
      <c r="R128" s="269"/>
      <c r="S128" s="269"/>
      <c r="T128" s="269"/>
      <c r="U128" s="269"/>
      <c r="V128" s="269"/>
      <c r="W128" s="269"/>
      <c r="X128" s="270"/>
      <c r="Y128" s="13"/>
      <c r="Z128" s="13"/>
      <c r="AA128" s="13"/>
      <c r="AB128" s="13"/>
      <c r="AC128" s="13"/>
      <c r="AD128" s="13"/>
      <c r="AE128" s="13"/>
      <c r="AT128" s="271" t="s">
        <v>149</v>
      </c>
      <c r="AU128" s="271" t="s">
        <v>85</v>
      </c>
      <c r="AV128" s="13" t="s">
        <v>87</v>
      </c>
      <c r="AW128" s="13" t="s">
        <v>5</v>
      </c>
      <c r="AX128" s="13" t="s">
        <v>77</v>
      </c>
      <c r="AY128" s="271" t="s">
        <v>139</v>
      </c>
    </row>
    <row r="129" s="14" customFormat="1">
      <c r="A129" s="14"/>
      <c r="B129" s="272"/>
      <c r="C129" s="273"/>
      <c r="D129" s="247" t="s">
        <v>149</v>
      </c>
      <c r="E129" s="274" t="s">
        <v>1</v>
      </c>
      <c r="F129" s="275" t="s">
        <v>154</v>
      </c>
      <c r="G129" s="273"/>
      <c r="H129" s="276">
        <v>302</v>
      </c>
      <c r="I129" s="277"/>
      <c r="J129" s="277"/>
      <c r="K129" s="273"/>
      <c r="L129" s="273"/>
      <c r="M129" s="278"/>
      <c r="N129" s="279"/>
      <c r="O129" s="280"/>
      <c r="P129" s="280"/>
      <c r="Q129" s="280"/>
      <c r="R129" s="280"/>
      <c r="S129" s="280"/>
      <c r="T129" s="280"/>
      <c r="U129" s="280"/>
      <c r="V129" s="280"/>
      <c r="W129" s="280"/>
      <c r="X129" s="281"/>
      <c r="Y129" s="14"/>
      <c r="Z129" s="14"/>
      <c r="AA129" s="14"/>
      <c r="AB129" s="14"/>
      <c r="AC129" s="14"/>
      <c r="AD129" s="14"/>
      <c r="AE129" s="14"/>
      <c r="AT129" s="282" t="s">
        <v>149</v>
      </c>
      <c r="AU129" s="282" t="s">
        <v>85</v>
      </c>
      <c r="AV129" s="14" t="s">
        <v>146</v>
      </c>
      <c r="AW129" s="14" t="s">
        <v>5</v>
      </c>
      <c r="AX129" s="14" t="s">
        <v>85</v>
      </c>
      <c r="AY129" s="282" t="s">
        <v>139</v>
      </c>
    </row>
    <row r="130" s="12" customFormat="1">
      <c r="A130" s="12"/>
      <c r="B130" s="251"/>
      <c r="C130" s="252"/>
      <c r="D130" s="247" t="s">
        <v>149</v>
      </c>
      <c r="E130" s="253" t="s">
        <v>1</v>
      </c>
      <c r="F130" s="254" t="s">
        <v>155</v>
      </c>
      <c r="G130" s="252"/>
      <c r="H130" s="253" t="s">
        <v>1</v>
      </c>
      <c r="I130" s="255"/>
      <c r="J130" s="255"/>
      <c r="K130" s="252"/>
      <c r="L130" s="252"/>
      <c r="M130" s="256"/>
      <c r="N130" s="257"/>
      <c r="O130" s="258"/>
      <c r="P130" s="258"/>
      <c r="Q130" s="258"/>
      <c r="R130" s="258"/>
      <c r="S130" s="258"/>
      <c r="T130" s="258"/>
      <c r="U130" s="258"/>
      <c r="V130" s="258"/>
      <c r="W130" s="258"/>
      <c r="X130" s="259"/>
      <c r="Y130" s="12"/>
      <c r="Z130" s="12"/>
      <c r="AA130" s="12"/>
      <c r="AB130" s="12"/>
      <c r="AC130" s="12"/>
      <c r="AD130" s="12"/>
      <c r="AE130" s="12"/>
      <c r="AT130" s="260" t="s">
        <v>149</v>
      </c>
      <c r="AU130" s="260" t="s">
        <v>85</v>
      </c>
      <c r="AV130" s="12" t="s">
        <v>85</v>
      </c>
      <c r="AW130" s="12" t="s">
        <v>5</v>
      </c>
      <c r="AX130" s="12" t="s">
        <v>77</v>
      </c>
      <c r="AY130" s="260" t="s">
        <v>139</v>
      </c>
    </row>
    <row r="131" s="2" customFormat="1" ht="21.75" customHeight="1">
      <c r="A131" s="37"/>
      <c r="B131" s="38"/>
      <c r="C131" s="231" t="s">
        <v>87</v>
      </c>
      <c r="D131" s="231" t="s">
        <v>140</v>
      </c>
      <c r="E131" s="232" t="s">
        <v>156</v>
      </c>
      <c r="F131" s="233" t="s">
        <v>157</v>
      </c>
      <c r="G131" s="234" t="s">
        <v>143</v>
      </c>
      <c r="H131" s="235">
        <v>7.2000000000000002</v>
      </c>
      <c r="I131" s="236"/>
      <c r="J131" s="237"/>
      <c r="K131" s="238">
        <f>ROUND(P131*H131,2)</f>
        <v>0</v>
      </c>
      <c r="L131" s="233" t="s">
        <v>144</v>
      </c>
      <c r="M131" s="239"/>
      <c r="N131" s="240" t="s">
        <v>1</v>
      </c>
      <c r="O131" s="241" t="s">
        <v>40</v>
      </c>
      <c r="P131" s="242">
        <f>I131+J131</f>
        <v>0</v>
      </c>
      <c r="Q131" s="242">
        <f>ROUND(I131*H131,2)</f>
        <v>0</v>
      </c>
      <c r="R131" s="242">
        <f>ROUND(J131*H131,2)</f>
        <v>0</v>
      </c>
      <c r="S131" s="90"/>
      <c r="T131" s="243">
        <f>S131*H131</f>
        <v>0</v>
      </c>
      <c r="U131" s="243">
        <v>0.62343999999999999</v>
      </c>
      <c r="V131" s="243">
        <f>U131*H131</f>
        <v>4.4887680000000003</v>
      </c>
      <c r="W131" s="243">
        <v>0</v>
      </c>
      <c r="X131" s="244">
        <f>W131*H131</f>
        <v>0</v>
      </c>
      <c r="Y131" s="37"/>
      <c r="Z131" s="37"/>
      <c r="AA131" s="37"/>
      <c r="AB131" s="37"/>
      <c r="AC131" s="37"/>
      <c r="AD131" s="37"/>
      <c r="AE131" s="37"/>
      <c r="AR131" s="245" t="s">
        <v>145</v>
      </c>
      <c r="AT131" s="245" t="s">
        <v>140</v>
      </c>
      <c r="AU131" s="245" t="s">
        <v>85</v>
      </c>
      <c r="AY131" s="16" t="s">
        <v>139</v>
      </c>
      <c r="BE131" s="246">
        <f>IF(O131="základní",K131,0)</f>
        <v>0</v>
      </c>
      <c r="BF131" s="246">
        <f>IF(O131="snížená",K131,0)</f>
        <v>0</v>
      </c>
      <c r="BG131" s="246">
        <f>IF(O131="zákl. přenesená",K131,0)</f>
        <v>0</v>
      </c>
      <c r="BH131" s="246">
        <f>IF(O131="sníž. přenesená",K131,0)</f>
        <v>0</v>
      </c>
      <c r="BI131" s="246">
        <f>IF(O131="nulová",K131,0)</f>
        <v>0</v>
      </c>
      <c r="BJ131" s="16" t="s">
        <v>85</v>
      </c>
      <c r="BK131" s="246">
        <f>ROUND(P131*H131,2)</f>
        <v>0</v>
      </c>
      <c r="BL131" s="16" t="s">
        <v>146</v>
      </c>
      <c r="BM131" s="245" t="s">
        <v>158</v>
      </c>
    </row>
    <row r="132" s="2" customFormat="1">
      <c r="A132" s="37"/>
      <c r="B132" s="38"/>
      <c r="C132" s="39"/>
      <c r="D132" s="247" t="s">
        <v>148</v>
      </c>
      <c r="E132" s="39"/>
      <c r="F132" s="248" t="s">
        <v>157</v>
      </c>
      <c r="G132" s="39"/>
      <c r="H132" s="39"/>
      <c r="I132" s="144"/>
      <c r="J132" s="144"/>
      <c r="K132" s="39"/>
      <c r="L132" s="39"/>
      <c r="M132" s="43"/>
      <c r="N132" s="249"/>
      <c r="O132" s="250"/>
      <c r="P132" s="90"/>
      <c r="Q132" s="90"/>
      <c r="R132" s="90"/>
      <c r="S132" s="90"/>
      <c r="T132" s="90"/>
      <c r="U132" s="90"/>
      <c r="V132" s="90"/>
      <c r="W132" s="90"/>
      <c r="X132" s="91"/>
      <c r="Y132" s="37"/>
      <c r="Z132" s="37"/>
      <c r="AA132" s="37"/>
      <c r="AB132" s="37"/>
      <c r="AC132" s="37"/>
      <c r="AD132" s="37"/>
      <c r="AE132" s="37"/>
      <c r="AT132" s="16" t="s">
        <v>148</v>
      </c>
      <c r="AU132" s="16" t="s">
        <v>85</v>
      </c>
    </row>
    <row r="133" s="12" customFormat="1">
      <c r="A133" s="12"/>
      <c r="B133" s="251"/>
      <c r="C133" s="252"/>
      <c r="D133" s="247" t="s">
        <v>149</v>
      </c>
      <c r="E133" s="253" t="s">
        <v>1</v>
      </c>
      <c r="F133" s="254" t="s">
        <v>159</v>
      </c>
      <c r="G133" s="252"/>
      <c r="H133" s="253" t="s">
        <v>1</v>
      </c>
      <c r="I133" s="255"/>
      <c r="J133" s="255"/>
      <c r="K133" s="252"/>
      <c r="L133" s="252"/>
      <c r="M133" s="256"/>
      <c r="N133" s="257"/>
      <c r="O133" s="258"/>
      <c r="P133" s="258"/>
      <c r="Q133" s="258"/>
      <c r="R133" s="258"/>
      <c r="S133" s="258"/>
      <c r="T133" s="258"/>
      <c r="U133" s="258"/>
      <c r="V133" s="258"/>
      <c r="W133" s="258"/>
      <c r="X133" s="259"/>
      <c r="Y133" s="12"/>
      <c r="Z133" s="12"/>
      <c r="AA133" s="12"/>
      <c r="AB133" s="12"/>
      <c r="AC133" s="12"/>
      <c r="AD133" s="12"/>
      <c r="AE133" s="12"/>
      <c r="AT133" s="260" t="s">
        <v>149</v>
      </c>
      <c r="AU133" s="260" t="s">
        <v>85</v>
      </c>
      <c r="AV133" s="12" t="s">
        <v>85</v>
      </c>
      <c r="AW133" s="12" t="s">
        <v>5</v>
      </c>
      <c r="AX133" s="12" t="s">
        <v>77</v>
      </c>
      <c r="AY133" s="260" t="s">
        <v>139</v>
      </c>
    </row>
    <row r="134" s="13" customFormat="1">
      <c r="A134" s="13"/>
      <c r="B134" s="261"/>
      <c r="C134" s="262"/>
      <c r="D134" s="247" t="s">
        <v>149</v>
      </c>
      <c r="E134" s="263" t="s">
        <v>1</v>
      </c>
      <c r="F134" s="264" t="s">
        <v>160</v>
      </c>
      <c r="G134" s="262"/>
      <c r="H134" s="265">
        <v>7.2000000000000002</v>
      </c>
      <c r="I134" s="266"/>
      <c r="J134" s="266"/>
      <c r="K134" s="262"/>
      <c r="L134" s="262"/>
      <c r="M134" s="267"/>
      <c r="N134" s="268"/>
      <c r="O134" s="269"/>
      <c r="P134" s="269"/>
      <c r="Q134" s="269"/>
      <c r="R134" s="269"/>
      <c r="S134" s="269"/>
      <c r="T134" s="269"/>
      <c r="U134" s="269"/>
      <c r="V134" s="269"/>
      <c r="W134" s="269"/>
      <c r="X134" s="270"/>
      <c r="Y134" s="13"/>
      <c r="Z134" s="13"/>
      <c r="AA134" s="13"/>
      <c r="AB134" s="13"/>
      <c r="AC134" s="13"/>
      <c r="AD134" s="13"/>
      <c r="AE134" s="13"/>
      <c r="AT134" s="271" t="s">
        <v>149</v>
      </c>
      <c r="AU134" s="271" t="s">
        <v>85</v>
      </c>
      <c r="AV134" s="13" t="s">
        <v>87</v>
      </c>
      <c r="AW134" s="13" t="s">
        <v>5</v>
      </c>
      <c r="AX134" s="13" t="s">
        <v>77</v>
      </c>
      <c r="AY134" s="271" t="s">
        <v>139</v>
      </c>
    </row>
    <row r="135" s="14" customFormat="1">
      <c r="A135" s="14"/>
      <c r="B135" s="272"/>
      <c r="C135" s="273"/>
      <c r="D135" s="247" t="s">
        <v>149</v>
      </c>
      <c r="E135" s="274" t="s">
        <v>1</v>
      </c>
      <c r="F135" s="275" t="s">
        <v>154</v>
      </c>
      <c r="G135" s="273"/>
      <c r="H135" s="276">
        <v>7.2000000000000002</v>
      </c>
      <c r="I135" s="277"/>
      <c r="J135" s="277"/>
      <c r="K135" s="273"/>
      <c r="L135" s="273"/>
      <c r="M135" s="278"/>
      <c r="N135" s="279"/>
      <c r="O135" s="280"/>
      <c r="P135" s="280"/>
      <c r="Q135" s="280"/>
      <c r="R135" s="280"/>
      <c r="S135" s="280"/>
      <c r="T135" s="280"/>
      <c r="U135" s="280"/>
      <c r="V135" s="280"/>
      <c r="W135" s="280"/>
      <c r="X135" s="281"/>
      <c r="Y135" s="14"/>
      <c r="Z135" s="14"/>
      <c r="AA135" s="14"/>
      <c r="AB135" s="14"/>
      <c r="AC135" s="14"/>
      <c r="AD135" s="14"/>
      <c r="AE135" s="14"/>
      <c r="AT135" s="282" t="s">
        <v>149</v>
      </c>
      <c r="AU135" s="282" t="s">
        <v>85</v>
      </c>
      <c r="AV135" s="14" t="s">
        <v>146</v>
      </c>
      <c r="AW135" s="14" t="s">
        <v>5</v>
      </c>
      <c r="AX135" s="14" t="s">
        <v>85</v>
      </c>
      <c r="AY135" s="282" t="s">
        <v>139</v>
      </c>
    </row>
    <row r="136" s="12" customFormat="1">
      <c r="A136" s="12"/>
      <c r="B136" s="251"/>
      <c r="C136" s="252"/>
      <c r="D136" s="247" t="s">
        <v>149</v>
      </c>
      <c r="E136" s="253" t="s">
        <v>1</v>
      </c>
      <c r="F136" s="254" t="s">
        <v>155</v>
      </c>
      <c r="G136" s="252"/>
      <c r="H136" s="253" t="s">
        <v>1</v>
      </c>
      <c r="I136" s="255"/>
      <c r="J136" s="255"/>
      <c r="K136" s="252"/>
      <c r="L136" s="252"/>
      <c r="M136" s="256"/>
      <c r="N136" s="257"/>
      <c r="O136" s="258"/>
      <c r="P136" s="258"/>
      <c r="Q136" s="258"/>
      <c r="R136" s="258"/>
      <c r="S136" s="258"/>
      <c r="T136" s="258"/>
      <c r="U136" s="258"/>
      <c r="V136" s="258"/>
      <c r="W136" s="258"/>
      <c r="X136" s="259"/>
      <c r="Y136" s="12"/>
      <c r="Z136" s="12"/>
      <c r="AA136" s="12"/>
      <c r="AB136" s="12"/>
      <c r="AC136" s="12"/>
      <c r="AD136" s="12"/>
      <c r="AE136" s="12"/>
      <c r="AT136" s="260" t="s">
        <v>149</v>
      </c>
      <c r="AU136" s="260" t="s">
        <v>85</v>
      </c>
      <c r="AV136" s="12" t="s">
        <v>85</v>
      </c>
      <c r="AW136" s="12" t="s">
        <v>5</v>
      </c>
      <c r="AX136" s="12" t="s">
        <v>77</v>
      </c>
      <c r="AY136" s="260" t="s">
        <v>139</v>
      </c>
    </row>
    <row r="137" s="2" customFormat="1" ht="21.75" customHeight="1">
      <c r="A137" s="37"/>
      <c r="B137" s="38"/>
      <c r="C137" s="231" t="s">
        <v>161</v>
      </c>
      <c r="D137" s="231" t="s">
        <v>140</v>
      </c>
      <c r="E137" s="232" t="s">
        <v>162</v>
      </c>
      <c r="F137" s="233" t="s">
        <v>163</v>
      </c>
      <c r="G137" s="234" t="s">
        <v>164</v>
      </c>
      <c r="H137" s="235">
        <v>56</v>
      </c>
      <c r="I137" s="236"/>
      <c r="J137" s="237"/>
      <c r="K137" s="238">
        <f>ROUND(P137*H137,2)</f>
        <v>0</v>
      </c>
      <c r="L137" s="233" t="s">
        <v>144</v>
      </c>
      <c r="M137" s="239"/>
      <c r="N137" s="240" t="s">
        <v>1</v>
      </c>
      <c r="O137" s="241" t="s">
        <v>40</v>
      </c>
      <c r="P137" s="242">
        <f>I137+J137</f>
        <v>0</v>
      </c>
      <c r="Q137" s="242">
        <f>ROUND(I137*H137,2)</f>
        <v>0</v>
      </c>
      <c r="R137" s="242">
        <f>ROUND(J137*H137,2)</f>
        <v>0</v>
      </c>
      <c r="S137" s="90"/>
      <c r="T137" s="243">
        <f>S137*H137</f>
        <v>0</v>
      </c>
      <c r="U137" s="243">
        <v>3.70425</v>
      </c>
      <c r="V137" s="243">
        <f>U137*H137</f>
        <v>207.43799999999999</v>
      </c>
      <c r="W137" s="243">
        <v>0</v>
      </c>
      <c r="X137" s="244">
        <f>W137*H137</f>
        <v>0</v>
      </c>
      <c r="Y137" s="37"/>
      <c r="Z137" s="37"/>
      <c r="AA137" s="37"/>
      <c r="AB137" s="37"/>
      <c r="AC137" s="37"/>
      <c r="AD137" s="37"/>
      <c r="AE137" s="37"/>
      <c r="AR137" s="245" t="s">
        <v>165</v>
      </c>
      <c r="AT137" s="245" t="s">
        <v>140</v>
      </c>
      <c r="AU137" s="245" t="s">
        <v>85</v>
      </c>
      <c r="AY137" s="16" t="s">
        <v>139</v>
      </c>
      <c r="BE137" s="246">
        <f>IF(O137="základní",K137,0)</f>
        <v>0</v>
      </c>
      <c r="BF137" s="246">
        <f>IF(O137="snížená",K137,0)</f>
        <v>0</v>
      </c>
      <c r="BG137" s="246">
        <f>IF(O137="zákl. přenesená",K137,0)</f>
        <v>0</v>
      </c>
      <c r="BH137" s="246">
        <f>IF(O137="sníž. přenesená",K137,0)</f>
        <v>0</v>
      </c>
      <c r="BI137" s="246">
        <f>IF(O137="nulová",K137,0)</f>
        <v>0</v>
      </c>
      <c r="BJ137" s="16" t="s">
        <v>85</v>
      </c>
      <c r="BK137" s="246">
        <f>ROUND(P137*H137,2)</f>
        <v>0</v>
      </c>
      <c r="BL137" s="16" t="s">
        <v>165</v>
      </c>
      <c r="BM137" s="245" t="s">
        <v>166</v>
      </c>
    </row>
    <row r="138" s="2" customFormat="1">
      <c r="A138" s="37"/>
      <c r="B138" s="38"/>
      <c r="C138" s="39"/>
      <c r="D138" s="247" t="s">
        <v>148</v>
      </c>
      <c r="E138" s="39"/>
      <c r="F138" s="248" t="s">
        <v>163</v>
      </c>
      <c r="G138" s="39"/>
      <c r="H138" s="39"/>
      <c r="I138" s="144"/>
      <c r="J138" s="144"/>
      <c r="K138" s="39"/>
      <c r="L138" s="39"/>
      <c r="M138" s="43"/>
      <c r="N138" s="249"/>
      <c r="O138" s="250"/>
      <c r="P138" s="90"/>
      <c r="Q138" s="90"/>
      <c r="R138" s="90"/>
      <c r="S138" s="90"/>
      <c r="T138" s="90"/>
      <c r="U138" s="90"/>
      <c r="V138" s="90"/>
      <c r="W138" s="90"/>
      <c r="X138" s="91"/>
      <c r="Y138" s="37"/>
      <c r="Z138" s="37"/>
      <c r="AA138" s="37"/>
      <c r="AB138" s="37"/>
      <c r="AC138" s="37"/>
      <c r="AD138" s="37"/>
      <c r="AE138" s="37"/>
      <c r="AT138" s="16" t="s">
        <v>148</v>
      </c>
      <c r="AU138" s="16" t="s">
        <v>85</v>
      </c>
    </row>
    <row r="139" s="12" customFormat="1">
      <c r="A139" s="12"/>
      <c r="B139" s="251"/>
      <c r="C139" s="252"/>
      <c r="D139" s="247" t="s">
        <v>149</v>
      </c>
      <c r="E139" s="253" t="s">
        <v>1</v>
      </c>
      <c r="F139" s="254" t="s">
        <v>167</v>
      </c>
      <c r="G139" s="252"/>
      <c r="H139" s="253" t="s">
        <v>1</v>
      </c>
      <c r="I139" s="255"/>
      <c r="J139" s="255"/>
      <c r="K139" s="252"/>
      <c r="L139" s="252"/>
      <c r="M139" s="256"/>
      <c r="N139" s="257"/>
      <c r="O139" s="258"/>
      <c r="P139" s="258"/>
      <c r="Q139" s="258"/>
      <c r="R139" s="258"/>
      <c r="S139" s="258"/>
      <c r="T139" s="258"/>
      <c r="U139" s="258"/>
      <c r="V139" s="258"/>
      <c r="W139" s="258"/>
      <c r="X139" s="259"/>
      <c r="Y139" s="12"/>
      <c r="Z139" s="12"/>
      <c r="AA139" s="12"/>
      <c r="AB139" s="12"/>
      <c r="AC139" s="12"/>
      <c r="AD139" s="12"/>
      <c r="AE139" s="12"/>
      <c r="AT139" s="260" t="s">
        <v>149</v>
      </c>
      <c r="AU139" s="260" t="s">
        <v>85</v>
      </c>
      <c r="AV139" s="12" t="s">
        <v>85</v>
      </c>
      <c r="AW139" s="12" t="s">
        <v>5</v>
      </c>
      <c r="AX139" s="12" t="s">
        <v>77</v>
      </c>
      <c r="AY139" s="260" t="s">
        <v>139</v>
      </c>
    </row>
    <row r="140" s="13" customFormat="1">
      <c r="A140" s="13"/>
      <c r="B140" s="261"/>
      <c r="C140" s="262"/>
      <c r="D140" s="247" t="s">
        <v>149</v>
      </c>
      <c r="E140" s="263" t="s">
        <v>1</v>
      </c>
      <c r="F140" s="264" t="s">
        <v>168</v>
      </c>
      <c r="G140" s="262"/>
      <c r="H140" s="265">
        <v>19.120000000000001</v>
      </c>
      <c r="I140" s="266"/>
      <c r="J140" s="266"/>
      <c r="K140" s="262"/>
      <c r="L140" s="262"/>
      <c r="M140" s="267"/>
      <c r="N140" s="268"/>
      <c r="O140" s="269"/>
      <c r="P140" s="269"/>
      <c r="Q140" s="269"/>
      <c r="R140" s="269"/>
      <c r="S140" s="269"/>
      <c r="T140" s="269"/>
      <c r="U140" s="269"/>
      <c r="V140" s="269"/>
      <c r="W140" s="269"/>
      <c r="X140" s="270"/>
      <c r="Y140" s="13"/>
      <c r="Z140" s="13"/>
      <c r="AA140" s="13"/>
      <c r="AB140" s="13"/>
      <c r="AC140" s="13"/>
      <c r="AD140" s="13"/>
      <c r="AE140" s="13"/>
      <c r="AT140" s="271" t="s">
        <v>149</v>
      </c>
      <c r="AU140" s="271" t="s">
        <v>85</v>
      </c>
      <c r="AV140" s="13" t="s">
        <v>87</v>
      </c>
      <c r="AW140" s="13" t="s">
        <v>5</v>
      </c>
      <c r="AX140" s="13" t="s">
        <v>77</v>
      </c>
      <c r="AY140" s="271" t="s">
        <v>139</v>
      </c>
    </row>
    <row r="141" s="13" customFormat="1">
      <c r="A141" s="13"/>
      <c r="B141" s="261"/>
      <c r="C141" s="262"/>
      <c r="D141" s="247" t="s">
        <v>149</v>
      </c>
      <c r="E141" s="263" t="s">
        <v>1</v>
      </c>
      <c r="F141" s="264" t="s">
        <v>169</v>
      </c>
      <c r="G141" s="262"/>
      <c r="H141" s="265">
        <v>0.88</v>
      </c>
      <c r="I141" s="266"/>
      <c r="J141" s="266"/>
      <c r="K141" s="262"/>
      <c r="L141" s="262"/>
      <c r="M141" s="267"/>
      <c r="N141" s="268"/>
      <c r="O141" s="269"/>
      <c r="P141" s="269"/>
      <c r="Q141" s="269"/>
      <c r="R141" s="269"/>
      <c r="S141" s="269"/>
      <c r="T141" s="269"/>
      <c r="U141" s="269"/>
      <c r="V141" s="269"/>
      <c r="W141" s="269"/>
      <c r="X141" s="270"/>
      <c r="Y141" s="13"/>
      <c r="Z141" s="13"/>
      <c r="AA141" s="13"/>
      <c r="AB141" s="13"/>
      <c r="AC141" s="13"/>
      <c r="AD141" s="13"/>
      <c r="AE141" s="13"/>
      <c r="AT141" s="271" t="s">
        <v>149</v>
      </c>
      <c r="AU141" s="271" t="s">
        <v>85</v>
      </c>
      <c r="AV141" s="13" t="s">
        <v>87</v>
      </c>
      <c r="AW141" s="13" t="s">
        <v>5</v>
      </c>
      <c r="AX141" s="13" t="s">
        <v>77</v>
      </c>
      <c r="AY141" s="271" t="s">
        <v>139</v>
      </c>
    </row>
    <row r="142" s="12" customFormat="1">
      <c r="A142" s="12"/>
      <c r="B142" s="251"/>
      <c r="C142" s="252"/>
      <c r="D142" s="247" t="s">
        <v>149</v>
      </c>
      <c r="E142" s="253" t="s">
        <v>1</v>
      </c>
      <c r="F142" s="254" t="s">
        <v>170</v>
      </c>
      <c r="G142" s="252"/>
      <c r="H142" s="253" t="s">
        <v>1</v>
      </c>
      <c r="I142" s="255"/>
      <c r="J142" s="255"/>
      <c r="K142" s="252"/>
      <c r="L142" s="252"/>
      <c r="M142" s="256"/>
      <c r="N142" s="257"/>
      <c r="O142" s="258"/>
      <c r="P142" s="258"/>
      <c r="Q142" s="258"/>
      <c r="R142" s="258"/>
      <c r="S142" s="258"/>
      <c r="T142" s="258"/>
      <c r="U142" s="258"/>
      <c r="V142" s="258"/>
      <c r="W142" s="258"/>
      <c r="X142" s="259"/>
      <c r="Y142" s="12"/>
      <c r="Z142" s="12"/>
      <c r="AA142" s="12"/>
      <c r="AB142" s="12"/>
      <c r="AC142" s="12"/>
      <c r="AD142" s="12"/>
      <c r="AE142" s="12"/>
      <c r="AT142" s="260" t="s">
        <v>149</v>
      </c>
      <c r="AU142" s="260" t="s">
        <v>85</v>
      </c>
      <c r="AV142" s="12" t="s">
        <v>85</v>
      </c>
      <c r="AW142" s="12" t="s">
        <v>5</v>
      </c>
      <c r="AX142" s="12" t="s">
        <v>77</v>
      </c>
      <c r="AY142" s="260" t="s">
        <v>139</v>
      </c>
    </row>
    <row r="143" s="13" customFormat="1">
      <c r="A143" s="13"/>
      <c r="B143" s="261"/>
      <c r="C143" s="262"/>
      <c r="D143" s="247" t="s">
        <v>149</v>
      </c>
      <c r="E143" s="263" t="s">
        <v>1</v>
      </c>
      <c r="F143" s="264" t="s">
        <v>171</v>
      </c>
      <c r="G143" s="262"/>
      <c r="H143" s="265">
        <v>18.533000000000001</v>
      </c>
      <c r="I143" s="266"/>
      <c r="J143" s="266"/>
      <c r="K143" s="262"/>
      <c r="L143" s="262"/>
      <c r="M143" s="267"/>
      <c r="N143" s="268"/>
      <c r="O143" s="269"/>
      <c r="P143" s="269"/>
      <c r="Q143" s="269"/>
      <c r="R143" s="269"/>
      <c r="S143" s="269"/>
      <c r="T143" s="269"/>
      <c r="U143" s="269"/>
      <c r="V143" s="269"/>
      <c r="W143" s="269"/>
      <c r="X143" s="270"/>
      <c r="Y143" s="13"/>
      <c r="Z143" s="13"/>
      <c r="AA143" s="13"/>
      <c r="AB143" s="13"/>
      <c r="AC143" s="13"/>
      <c r="AD143" s="13"/>
      <c r="AE143" s="13"/>
      <c r="AT143" s="271" t="s">
        <v>149</v>
      </c>
      <c r="AU143" s="271" t="s">
        <v>85</v>
      </c>
      <c r="AV143" s="13" t="s">
        <v>87</v>
      </c>
      <c r="AW143" s="13" t="s">
        <v>5</v>
      </c>
      <c r="AX143" s="13" t="s">
        <v>77</v>
      </c>
      <c r="AY143" s="271" t="s">
        <v>139</v>
      </c>
    </row>
    <row r="144" s="13" customFormat="1">
      <c r="A144" s="13"/>
      <c r="B144" s="261"/>
      <c r="C144" s="262"/>
      <c r="D144" s="247" t="s">
        <v>149</v>
      </c>
      <c r="E144" s="263" t="s">
        <v>1</v>
      </c>
      <c r="F144" s="264" t="s">
        <v>172</v>
      </c>
      <c r="G144" s="262"/>
      <c r="H144" s="265">
        <v>0.46700000000000003</v>
      </c>
      <c r="I144" s="266"/>
      <c r="J144" s="266"/>
      <c r="K144" s="262"/>
      <c r="L144" s="262"/>
      <c r="M144" s="267"/>
      <c r="N144" s="268"/>
      <c r="O144" s="269"/>
      <c r="P144" s="269"/>
      <c r="Q144" s="269"/>
      <c r="R144" s="269"/>
      <c r="S144" s="269"/>
      <c r="T144" s="269"/>
      <c r="U144" s="269"/>
      <c r="V144" s="269"/>
      <c r="W144" s="269"/>
      <c r="X144" s="270"/>
      <c r="Y144" s="13"/>
      <c r="Z144" s="13"/>
      <c r="AA144" s="13"/>
      <c r="AB144" s="13"/>
      <c r="AC144" s="13"/>
      <c r="AD144" s="13"/>
      <c r="AE144" s="13"/>
      <c r="AT144" s="271" t="s">
        <v>149</v>
      </c>
      <c r="AU144" s="271" t="s">
        <v>85</v>
      </c>
      <c r="AV144" s="13" t="s">
        <v>87</v>
      </c>
      <c r="AW144" s="13" t="s">
        <v>5</v>
      </c>
      <c r="AX144" s="13" t="s">
        <v>77</v>
      </c>
      <c r="AY144" s="271" t="s">
        <v>139</v>
      </c>
    </row>
    <row r="145" s="12" customFormat="1">
      <c r="A145" s="12"/>
      <c r="B145" s="251"/>
      <c r="C145" s="252"/>
      <c r="D145" s="247" t="s">
        <v>149</v>
      </c>
      <c r="E145" s="253" t="s">
        <v>1</v>
      </c>
      <c r="F145" s="254" t="s">
        <v>173</v>
      </c>
      <c r="G145" s="252"/>
      <c r="H145" s="253" t="s">
        <v>1</v>
      </c>
      <c r="I145" s="255"/>
      <c r="J145" s="255"/>
      <c r="K145" s="252"/>
      <c r="L145" s="252"/>
      <c r="M145" s="256"/>
      <c r="N145" s="257"/>
      <c r="O145" s="258"/>
      <c r="P145" s="258"/>
      <c r="Q145" s="258"/>
      <c r="R145" s="258"/>
      <c r="S145" s="258"/>
      <c r="T145" s="258"/>
      <c r="U145" s="258"/>
      <c r="V145" s="258"/>
      <c r="W145" s="258"/>
      <c r="X145" s="259"/>
      <c r="Y145" s="12"/>
      <c r="Z145" s="12"/>
      <c r="AA145" s="12"/>
      <c r="AB145" s="12"/>
      <c r="AC145" s="12"/>
      <c r="AD145" s="12"/>
      <c r="AE145" s="12"/>
      <c r="AT145" s="260" t="s">
        <v>149</v>
      </c>
      <c r="AU145" s="260" t="s">
        <v>85</v>
      </c>
      <c r="AV145" s="12" t="s">
        <v>85</v>
      </c>
      <c r="AW145" s="12" t="s">
        <v>5</v>
      </c>
      <c r="AX145" s="12" t="s">
        <v>77</v>
      </c>
      <c r="AY145" s="260" t="s">
        <v>139</v>
      </c>
    </row>
    <row r="146" s="13" customFormat="1">
      <c r="A146" s="13"/>
      <c r="B146" s="261"/>
      <c r="C146" s="262"/>
      <c r="D146" s="247" t="s">
        <v>149</v>
      </c>
      <c r="E146" s="263" t="s">
        <v>1</v>
      </c>
      <c r="F146" s="264" t="s">
        <v>174</v>
      </c>
      <c r="G146" s="262"/>
      <c r="H146" s="265">
        <v>16.747</v>
      </c>
      <c r="I146" s="266"/>
      <c r="J146" s="266"/>
      <c r="K146" s="262"/>
      <c r="L146" s="262"/>
      <c r="M146" s="267"/>
      <c r="N146" s="268"/>
      <c r="O146" s="269"/>
      <c r="P146" s="269"/>
      <c r="Q146" s="269"/>
      <c r="R146" s="269"/>
      <c r="S146" s="269"/>
      <c r="T146" s="269"/>
      <c r="U146" s="269"/>
      <c r="V146" s="269"/>
      <c r="W146" s="269"/>
      <c r="X146" s="270"/>
      <c r="Y146" s="13"/>
      <c r="Z146" s="13"/>
      <c r="AA146" s="13"/>
      <c r="AB146" s="13"/>
      <c r="AC146" s="13"/>
      <c r="AD146" s="13"/>
      <c r="AE146" s="13"/>
      <c r="AT146" s="271" t="s">
        <v>149</v>
      </c>
      <c r="AU146" s="271" t="s">
        <v>85</v>
      </c>
      <c r="AV146" s="13" t="s">
        <v>87</v>
      </c>
      <c r="AW146" s="13" t="s">
        <v>5</v>
      </c>
      <c r="AX146" s="13" t="s">
        <v>77</v>
      </c>
      <c r="AY146" s="271" t="s">
        <v>139</v>
      </c>
    </row>
    <row r="147" s="13" customFormat="1">
      <c r="A147" s="13"/>
      <c r="B147" s="261"/>
      <c r="C147" s="262"/>
      <c r="D147" s="247" t="s">
        <v>149</v>
      </c>
      <c r="E147" s="263" t="s">
        <v>1</v>
      </c>
      <c r="F147" s="264" t="s">
        <v>175</v>
      </c>
      <c r="G147" s="262"/>
      <c r="H147" s="265">
        <v>0.253</v>
      </c>
      <c r="I147" s="266"/>
      <c r="J147" s="266"/>
      <c r="K147" s="262"/>
      <c r="L147" s="262"/>
      <c r="M147" s="267"/>
      <c r="N147" s="268"/>
      <c r="O147" s="269"/>
      <c r="P147" s="269"/>
      <c r="Q147" s="269"/>
      <c r="R147" s="269"/>
      <c r="S147" s="269"/>
      <c r="T147" s="269"/>
      <c r="U147" s="269"/>
      <c r="V147" s="269"/>
      <c r="W147" s="269"/>
      <c r="X147" s="270"/>
      <c r="Y147" s="13"/>
      <c r="Z147" s="13"/>
      <c r="AA147" s="13"/>
      <c r="AB147" s="13"/>
      <c r="AC147" s="13"/>
      <c r="AD147" s="13"/>
      <c r="AE147" s="13"/>
      <c r="AT147" s="271" t="s">
        <v>149</v>
      </c>
      <c r="AU147" s="271" t="s">
        <v>85</v>
      </c>
      <c r="AV147" s="13" t="s">
        <v>87</v>
      </c>
      <c r="AW147" s="13" t="s">
        <v>5</v>
      </c>
      <c r="AX147" s="13" t="s">
        <v>77</v>
      </c>
      <c r="AY147" s="271" t="s">
        <v>139</v>
      </c>
    </row>
    <row r="148" s="14" customFormat="1">
      <c r="A148" s="14"/>
      <c r="B148" s="272"/>
      <c r="C148" s="273"/>
      <c r="D148" s="247" t="s">
        <v>149</v>
      </c>
      <c r="E148" s="274" t="s">
        <v>1</v>
      </c>
      <c r="F148" s="275" t="s">
        <v>154</v>
      </c>
      <c r="G148" s="273"/>
      <c r="H148" s="276">
        <v>56</v>
      </c>
      <c r="I148" s="277"/>
      <c r="J148" s="277"/>
      <c r="K148" s="273"/>
      <c r="L148" s="273"/>
      <c r="M148" s="278"/>
      <c r="N148" s="279"/>
      <c r="O148" s="280"/>
      <c r="P148" s="280"/>
      <c r="Q148" s="280"/>
      <c r="R148" s="280"/>
      <c r="S148" s="280"/>
      <c r="T148" s="280"/>
      <c r="U148" s="280"/>
      <c r="V148" s="280"/>
      <c r="W148" s="280"/>
      <c r="X148" s="281"/>
      <c r="Y148" s="14"/>
      <c r="Z148" s="14"/>
      <c r="AA148" s="14"/>
      <c r="AB148" s="14"/>
      <c r="AC148" s="14"/>
      <c r="AD148" s="14"/>
      <c r="AE148" s="14"/>
      <c r="AT148" s="282" t="s">
        <v>149</v>
      </c>
      <c r="AU148" s="282" t="s">
        <v>85</v>
      </c>
      <c r="AV148" s="14" t="s">
        <v>146</v>
      </c>
      <c r="AW148" s="14" t="s">
        <v>5</v>
      </c>
      <c r="AX148" s="14" t="s">
        <v>85</v>
      </c>
      <c r="AY148" s="282" t="s">
        <v>139</v>
      </c>
    </row>
    <row r="149" s="12" customFormat="1">
      <c r="A149" s="12"/>
      <c r="B149" s="251"/>
      <c r="C149" s="252"/>
      <c r="D149" s="247" t="s">
        <v>149</v>
      </c>
      <c r="E149" s="253" t="s">
        <v>1</v>
      </c>
      <c r="F149" s="254" t="s">
        <v>155</v>
      </c>
      <c r="G149" s="252"/>
      <c r="H149" s="253" t="s">
        <v>1</v>
      </c>
      <c r="I149" s="255"/>
      <c r="J149" s="255"/>
      <c r="K149" s="252"/>
      <c r="L149" s="252"/>
      <c r="M149" s="256"/>
      <c r="N149" s="257"/>
      <c r="O149" s="258"/>
      <c r="P149" s="258"/>
      <c r="Q149" s="258"/>
      <c r="R149" s="258"/>
      <c r="S149" s="258"/>
      <c r="T149" s="258"/>
      <c r="U149" s="258"/>
      <c r="V149" s="258"/>
      <c r="W149" s="258"/>
      <c r="X149" s="259"/>
      <c r="Y149" s="12"/>
      <c r="Z149" s="12"/>
      <c r="AA149" s="12"/>
      <c r="AB149" s="12"/>
      <c r="AC149" s="12"/>
      <c r="AD149" s="12"/>
      <c r="AE149" s="12"/>
      <c r="AT149" s="260" t="s">
        <v>149</v>
      </c>
      <c r="AU149" s="260" t="s">
        <v>85</v>
      </c>
      <c r="AV149" s="12" t="s">
        <v>85</v>
      </c>
      <c r="AW149" s="12" t="s">
        <v>5</v>
      </c>
      <c r="AX149" s="12" t="s">
        <v>77</v>
      </c>
      <c r="AY149" s="260" t="s">
        <v>139</v>
      </c>
    </row>
    <row r="150" s="2" customFormat="1" ht="21.75" customHeight="1">
      <c r="A150" s="37"/>
      <c r="B150" s="38"/>
      <c r="C150" s="231" t="s">
        <v>146</v>
      </c>
      <c r="D150" s="231" t="s">
        <v>140</v>
      </c>
      <c r="E150" s="232" t="s">
        <v>176</v>
      </c>
      <c r="F150" s="233" t="s">
        <v>177</v>
      </c>
      <c r="G150" s="234" t="s">
        <v>164</v>
      </c>
      <c r="H150" s="235">
        <v>3378</v>
      </c>
      <c r="I150" s="236"/>
      <c r="J150" s="237"/>
      <c r="K150" s="238">
        <f>ROUND(P150*H150,2)</f>
        <v>0</v>
      </c>
      <c r="L150" s="233" t="s">
        <v>144</v>
      </c>
      <c r="M150" s="239"/>
      <c r="N150" s="240" t="s">
        <v>1</v>
      </c>
      <c r="O150" s="241" t="s">
        <v>40</v>
      </c>
      <c r="P150" s="242">
        <f>I150+J150</f>
        <v>0</v>
      </c>
      <c r="Q150" s="242">
        <f>ROUND(I150*H150,2)</f>
        <v>0</v>
      </c>
      <c r="R150" s="242">
        <f>ROUND(J150*H150,2)</f>
        <v>0</v>
      </c>
      <c r="S150" s="90"/>
      <c r="T150" s="243">
        <f>S150*H150</f>
        <v>0</v>
      </c>
      <c r="U150" s="243">
        <v>0.32700000000000001</v>
      </c>
      <c r="V150" s="243">
        <f>U150*H150</f>
        <v>1104.606</v>
      </c>
      <c r="W150" s="243">
        <v>0</v>
      </c>
      <c r="X150" s="244">
        <f>W150*H150</f>
        <v>0</v>
      </c>
      <c r="Y150" s="37"/>
      <c r="Z150" s="37"/>
      <c r="AA150" s="37"/>
      <c r="AB150" s="37"/>
      <c r="AC150" s="37"/>
      <c r="AD150" s="37"/>
      <c r="AE150" s="37"/>
      <c r="AR150" s="245" t="s">
        <v>165</v>
      </c>
      <c r="AT150" s="245" t="s">
        <v>140</v>
      </c>
      <c r="AU150" s="245" t="s">
        <v>85</v>
      </c>
      <c r="AY150" s="16" t="s">
        <v>139</v>
      </c>
      <c r="BE150" s="246">
        <f>IF(O150="základní",K150,0)</f>
        <v>0</v>
      </c>
      <c r="BF150" s="246">
        <f>IF(O150="snížená",K150,0)</f>
        <v>0</v>
      </c>
      <c r="BG150" s="246">
        <f>IF(O150="zákl. přenesená",K150,0)</f>
        <v>0</v>
      </c>
      <c r="BH150" s="246">
        <f>IF(O150="sníž. přenesená",K150,0)</f>
        <v>0</v>
      </c>
      <c r="BI150" s="246">
        <f>IF(O150="nulová",K150,0)</f>
        <v>0</v>
      </c>
      <c r="BJ150" s="16" t="s">
        <v>85</v>
      </c>
      <c r="BK150" s="246">
        <f>ROUND(P150*H150,2)</f>
        <v>0</v>
      </c>
      <c r="BL150" s="16" t="s">
        <v>165</v>
      </c>
      <c r="BM150" s="245" t="s">
        <v>178</v>
      </c>
    </row>
    <row r="151" s="2" customFormat="1">
      <c r="A151" s="37"/>
      <c r="B151" s="38"/>
      <c r="C151" s="39"/>
      <c r="D151" s="247" t="s">
        <v>148</v>
      </c>
      <c r="E151" s="39"/>
      <c r="F151" s="248" t="s">
        <v>177</v>
      </c>
      <c r="G151" s="39"/>
      <c r="H151" s="39"/>
      <c r="I151" s="144"/>
      <c r="J151" s="144"/>
      <c r="K151" s="39"/>
      <c r="L151" s="39"/>
      <c r="M151" s="43"/>
      <c r="N151" s="249"/>
      <c r="O151" s="250"/>
      <c r="P151" s="90"/>
      <c r="Q151" s="90"/>
      <c r="R151" s="90"/>
      <c r="S151" s="90"/>
      <c r="T151" s="90"/>
      <c r="U151" s="90"/>
      <c r="V151" s="90"/>
      <c r="W151" s="90"/>
      <c r="X151" s="91"/>
      <c r="Y151" s="37"/>
      <c r="Z151" s="37"/>
      <c r="AA151" s="37"/>
      <c r="AB151" s="37"/>
      <c r="AC151" s="37"/>
      <c r="AD151" s="37"/>
      <c r="AE151" s="37"/>
      <c r="AT151" s="16" t="s">
        <v>148</v>
      </c>
      <c r="AU151" s="16" t="s">
        <v>85</v>
      </c>
    </row>
    <row r="152" s="12" customFormat="1">
      <c r="A152" s="12"/>
      <c r="B152" s="251"/>
      <c r="C152" s="252"/>
      <c r="D152" s="247" t="s">
        <v>149</v>
      </c>
      <c r="E152" s="253" t="s">
        <v>1</v>
      </c>
      <c r="F152" s="254" t="s">
        <v>167</v>
      </c>
      <c r="G152" s="252"/>
      <c r="H152" s="253" t="s">
        <v>1</v>
      </c>
      <c r="I152" s="255"/>
      <c r="J152" s="255"/>
      <c r="K152" s="252"/>
      <c r="L152" s="252"/>
      <c r="M152" s="256"/>
      <c r="N152" s="257"/>
      <c r="O152" s="258"/>
      <c r="P152" s="258"/>
      <c r="Q152" s="258"/>
      <c r="R152" s="258"/>
      <c r="S152" s="258"/>
      <c r="T152" s="258"/>
      <c r="U152" s="258"/>
      <c r="V152" s="258"/>
      <c r="W152" s="258"/>
      <c r="X152" s="259"/>
      <c r="Y152" s="12"/>
      <c r="Z152" s="12"/>
      <c r="AA152" s="12"/>
      <c r="AB152" s="12"/>
      <c r="AC152" s="12"/>
      <c r="AD152" s="12"/>
      <c r="AE152" s="12"/>
      <c r="AT152" s="260" t="s">
        <v>149</v>
      </c>
      <c r="AU152" s="260" t="s">
        <v>85</v>
      </c>
      <c r="AV152" s="12" t="s">
        <v>85</v>
      </c>
      <c r="AW152" s="12" t="s">
        <v>5</v>
      </c>
      <c r="AX152" s="12" t="s">
        <v>77</v>
      </c>
      <c r="AY152" s="260" t="s">
        <v>139</v>
      </c>
    </row>
    <row r="153" s="13" customFormat="1">
      <c r="A153" s="13"/>
      <c r="B153" s="261"/>
      <c r="C153" s="262"/>
      <c r="D153" s="247" t="s">
        <v>149</v>
      </c>
      <c r="E153" s="263" t="s">
        <v>1</v>
      </c>
      <c r="F153" s="264" t="s">
        <v>179</v>
      </c>
      <c r="G153" s="262"/>
      <c r="H153" s="265">
        <v>1195.239</v>
      </c>
      <c r="I153" s="266"/>
      <c r="J153" s="266"/>
      <c r="K153" s="262"/>
      <c r="L153" s="262"/>
      <c r="M153" s="267"/>
      <c r="N153" s="268"/>
      <c r="O153" s="269"/>
      <c r="P153" s="269"/>
      <c r="Q153" s="269"/>
      <c r="R153" s="269"/>
      <c r="S153" s="269"/>
      <c r="T153" s="269"/>
      <c r="U153" s="269"/>
      <c r="V153" s="269"/>
      <c r="W153" s="269"/>
      <c r="X153" s="270"/>
      <c r="Y153" s="13"/>
      <c r="Z153" s="13"/>
      <c r="AA153" s="13"/>
      <c r="AB153" s="13"/>
      <c r="AC153" s="13"/>
      <c r="AD153" s="13"/>
      <c r="AE153" s="13"/>
      <c r="AT153" s="271" t="s">
        <v>149</v>
      </c>
      <c r="AU153" s="271" t="s">
        <v>85</v>
      </c>
      <c r="AV153" s="13" t="s">
        <v>87</v>
      </c>
      <c r="AW153" s="13" t="s">
        <v>5</v>
      </c>
      <c r="AX153" s="13" t="s">
        <v>77</v>
      </c>
      <c r="AY153" s="271" t="s">
        <v>139</v>
      </c>
    </row>
    <row r="154" s="13" customFormat="1">
      <c r="A154" s="13"/>
      <c r="B154" s="261"/>
      <c r="C154" s="262"/>
      <c r="D154" s="247" t="s">
        <v>149</v>
      </c>
      <c r="E154" s="263" t="s">
        <v>1</v>
      </c>
      <c r="F154" s="264" t="s">
        <v>180</v>
      </c>
      <c r="G154" s="262"/>
      <c r="H154" s="265">
        <v>0.76100000000000001</v>
      </c>
      <c r="I154" s="266"/>
      <c r="J154" s="266"/>
      <c r="K154" s="262"/>
      <c r="L154" s="262"/>
      <c r="M154" s="267"/>
      <c r="N154" s="268"/>
      <c r="O154" s="269"/>
      <c r="P154" s="269"/>
      <c r="Q154" s="269"/>
      <c r="R154" s="269"/>
      <c r="S154" s="269"/>
      <c r="T154" s="269"/>
      <c r="U154" s="269"/>
      <c r="V154" s="269"/>
      <c r="W154" s="269"/>
      <c r="X154" s="270"/>
      <c r="Y154" s="13"/>
      <c r="Z154" s="13"/>
      <c r="AA154" s="13"/>
      <c r="AB154" s="13"/>
      <c r="AC154" s="13"/>
      <c r="AD154" s="13"/>
      <c r="AE154" s="13"/>
      <c r="AT154" s="271" t="s">
        <v>149</v>
      </c>
      <c r="AU154" s="271" t="s">
        <v>85</v>
      </c>
      <c r="AV154" s="13" t="s">
        <v>87</v>
      </c>
      <c r="AW154" s="13" t="s">
        <v>5</v>
      </c>
      <c r="AX154" s="13" t="s">
        <v>77</v>
      </c>
      <c r="AY154" s="271" t="s">
        <v>139</v>
      </c>
    </row>
    <row r="155" s="13" customFormat="1">
      <c r="A155" s="13"/>
      <c r="B155" s="261"/>
      <c r="C155" s="262"/>
      <c r="D155" s="247" t="s">
        <v>149</v>
      </c>
      <c r="E155" s="263" t="s">
        <v>1</v>
      </c>
      <c r="F155" s="264" t="s">
        <v>181</v>
      </c>
      <c r="G155" s="262"/>
      <c r="H155" s="265">
        <v>-8</v>
      </c>
      <c r="I155" s="266"/>
      <c r="J155" s="266"/>
      <c r="K155" s="262"/>
      <c r="L155" s="262"/>
      <c r="M155" s="267"/>
      <c r="N155" s="268"/>
      <c r="O155" s="269"/>
      <c r="P155" s="269"/>
      <c r="Q155" s="269"/>
      <c r="R155" s="269"/>
      <c r="S155" s="269"/>
      <c r="T155" s="269"/>
      <c r="U155" s="269"/>
      <c r="V155" s="269"/>
      <c r="W155" s="269"/>
      <c r="X155" s="270"/>
      <c r="Y155" s="13"/>
      <c r="Z155" s="13"/>
      <c r="AA155" s="13"/>
      <c r="AB155" s="13"/>
      <c r="AC155" s="13"/>
      <c r="AD155" s="13"/>
      <c r="AE155" s="13"/>
      <c r="AT155" s="271" t="s">
        <v>149</v>
      </c>
      <c r="AU155" s="271" t="s">
        <v>85</v>
      </c>
      <c r="AV155" s="13" t="s">
        <v>87</v>
      </c>
      <c r="AW155" s="13" t="s">
        <v>5</v>
      </c>
      <c r="AX155" s="13" t="s">
        <v>77</v>
      </c>
      <c r="AY155" s="271" t="s">
        <v>139</v>
      </c>
    </row>
    <row r="156" s="12" customFormat="1">
      <c r="A156" s="12"/>
      <c r="B156" s="251"/>
      <c r="C156" s="252"/>
      <c r="D156" s="247" t="s">
        <v>149</v>
      </c>
      <c r="E156" s="253" t="s">
        <v>1</v>
      </c>
      <c r="F156" s="254" t="s">
        <v>170</v>
      </c>
      <c r="G156" s="252"/>
      <c r="H156" s="253" t="s">
        <v>1</v>
      </c>
      <c r="I156" s="255"/>
      <c r="J156" s="255"/>
      <c r="K156" s="252"/>
      <c r="L156" s="252"/>
      <c r="M156" s="256"/>
      <c r="N156" s="257"/>
      <c r="O156" s="258"/>
      <c r="P156" s="258"/>
      <c r="Q156" s="258"/>
      <c r="R156" s="258"/>
      <c r="S156" s="258"/>
      <c r="T156" s="258"/>
      <c r="U156" s="258"/>
      <c r="V156" s="258"/>
      <c r="W156" s="258"/>
      <c r="X156" s="259"/>
      <c r="Y156" s="12"/>
      <c r="Z156" s="12"/>
      <c r="AA156" s="12"/>
      <c r="AB156" s="12"/>
      <c r="AC156" s="12"/>
      <c r="AD156" s="12"/>
      <c r="AE156" s="12"/>
      <c r="AT156" s="260" t="s">
        <v>149</v>
      </c>
      <c r="AU156" s="260" t="s">
        <v>85</v>
      </c>
      <c r="AV156" s="12" t="s">
        <v>85</v>
      </c>
      <c r="AW156" s="12" t="s">
        <v>5</v>
      </c>
      <c r="AX156" s="12" t="s">
        <v>77</v>
      </c>
      <c r="AY156" s="260" t="s">
        <v>139</v>
      </c>
    </row>
    <row r="157" s="13" customFormat="1">
      <c r="A157" s="13"/>
      <c r="B157" s="261"/>
      <c r="C157" s="262"/>
      <c r="D157" s="247" t="s">
        <v>149</v>
      </c>
      <c r="E157" s="263" t="s">
        <v>1</v>
      </c>
      <c r="F157" s="264" t="s">
        <v>182</v>
      </c>
      <c r="G157" s="262"/>
      <c r="H157" s="265">
        <v>1158.5650000000001</v>
      </c>
      <c r="I157" s="266"/>
      <c r="J157" s="266"/>
      <c r="K157" s="262"/>
      <c r="L157" s="262"/>
      <c r="M157" s="267"/>
      <c r="N157" s="268"/>
      <c r="O157" s="269"/>
      <c r="P157" s="269"/>
      <c r="Q157" s="269"/>
      <c r="R157" s="269"/>
      <c r="S157" s="269"/>
      <c r="T157" s="269"/>
      <c r="U157" s="269"/>
      <c r="V157" s="269"/>
      <c r="W157" s="269"/>
      <c r="X157" s="270"/>
      <c r="Y157" s="13"/>
      <c r="Z157" s="13"/>
      <c r="AA157" s="13"/>
      <c r="AB157" s="13"/>
      <c r="AC157" s="13"/>
      <c r="AD157" s="13"/>
      <c r="AE157" s="13"/>
      <c r="AT157" s="271" t="s">
        <v>149</v>
      </c>
      <c r="AU157" s="271" t="s">
        <v>85</v>
      </c>
      <c r="AV157" s="13" t="s">
        <v>87</v>
      </c>
      <c r="AW157" s="13" t="s">
        <v>5</v>
      </c>
      <c r="AX157" s="13" t="s">
        <v>77</v>
      </c>
      <c r="AY157" s="271" t="s">
        <v>139</v>
      </c>
    </row>
    <row r="158" s="13" customFormat="1">
      <c r="A158" s="13"/>
      <c r="B158" s="261"/>
      <c r="C158" s="262"/>
      <c r="D158" s="247" t="s">
        <v>149</v>
      </c>
      <c r="E158" s="263" t="s">
        <v>1</v>
      </c>
      <c r="F158" s="264" t="s">
        <v>183</v>
      </c>
      <c r="G158" s="262"/>
      <c r="H158" s="265">
        <v>0.435</v>
      </c>
      <c r="I158" s="266"/>
      <c r="J158" s="266"/>
      <c r="K158" s="262"/>
      <c r="L158" s="262"/>
      <c r="M158" s="267"/>
      <c r="N158" s="268"/>
      <c r="O158" s="269"/>
      <c r="P158" s="269"/>
      <c r="Q158" s="269"/>
      <c r="R158" s="269"/>
      <c r="S158" s="269"/>
      <c r="T158" s="269"/>
      <c r="U158" s="269"/>
      <c r="V158" s="269"/>
      <c r="W158" s="269"/>
      <c r="X158" s="270"/>
      <c r="Y158" s="13"/>
      <c r="Z158" s="13"/>
      <c r="AA158" s="13"/>
      <c r="AB158" s="13"/>
      <c r="AC158" s="13"/>
      <c r="AD158" s="13"/>
      <c r="AE158" s="13"/>
      <c r="AT158" s="271" t="s">
        <v>149</v>
      </c>
      <c r="AU158" s="271" t="s">
        <v>85</v>
      </c>
      <c r="AV158" s="13" t="s">
        <v>87</v>
      </c>
      <c r="AW158" s="13" t="s">
        <v>5</v>
      </c>
      <c r="AX158" s="13" t="s">
        <v>77</v>
      </c>
      <c r="AY158" s="271" t="s">
        <v>139</v>
      </c>
    </row>
    <row r="159" s="13" customFormat="1">
      <c r="A159" s="13"/>
      <c r="B159" s="261"/>
      <c r="C159" s="262"/>
      <c r="D159" s="247" t="s">
        <v>149</v>
      </c>
      <c r="E159" s="263" t="s">
        <v>1</v>
      </c>
      <c r="F159" s="264" t="s">
        <v>181</v>
      </c>
      <c r="G159" s="262"/>
      <c r="H159" s="265">
        <v>-8</v>
      </c>
      <c r="I159" s="266"/>
      <c r="J159" s="266"/>
      <c r="K159" s="262"/>
      <c r="L159" s="262"/>
      <c r="M159" s="267"/>
      <c r="N159" s="268"/>
      <c r="O159" s="269"/>
      <c r="P159" s="269"/>
      <c r="Q159" s="269"/>
      <c r="R159" s="269"/>
      <c r="S159" s="269"/>
      <c r="T159" s="269"/>
      <c r="U159" s="269"/>
      <c r="V159" s="269"/>
      <c r="W159" s="269"/>
      <c r="X159" s="270"/>
      <c r="Y159" s="13"/>
      <c r="Z159" s="13"/>
      <c r="AA159" s="13"/>
      <c r="AB159" s="13"/>
      <c r="AC159" s="13"/>
      <c r="AD159" s="13"/>
      <c r="AE159" s="13"/>
      <c r="AT159" s="271" t="s">
        <v>149</v>
      </c>
      <c r="AU159" s="271" t="s">
        <v>85</v>
      </c>
      <c r="AV159" s="13" t="s">
        <v>87</v>
      </c>
      <c r="AW159" s="13" t="s">
        <v>5</v>
      </c>
      <c r="AX159" s="13" t="s">
        <v>77</v>
      </c>
      <c r="AY159" s="271" t="s">
        <v>139</v>
      </c>
    </row>
    <row r="160" s="12" customFormat="1">
      <c r="A160" s="12"/>
      <c r="B160" s="251"/>
      <c r="C160" s="252"/>
      <c r="D160" s="247" t="s">
        <v>149</v>
      </c>
      <c r="E160" s="253" t="s">
        <v>1</v>
      </c>
      <c r="F160" s="254" t="s">
        <v>173</v>
      </c>
      <c r="G160" s="252"/>
      <c r="H160" s="253" t="s">
        <v>1</v>
      </c>
      <c r="I160" s="255"/>
      <c r="J160" s="255"/>
      <c r="K160" s="252"/>
      <c r="L160" s="252"/>
      <c r="M160" s="256"/>
      <c r="N160" s="257"/>
      <c r="O160" s="258"/>
      <c r="P160" s="258"/>
      <c r="Q160" s="258"/>
      <c r="R160" s="258"/>
      <c r="S160" s="258"/>
      <c r="T160" s="258"/>
      <c r="U160" s="258"/>
      <c r="V160" s="258"/>
      <c r="W160" s="258"/>
      <c r="X160" s="259"/>
      <c r="Y160" s="12"/>
      <c r="Z160" s="12"/>
      <c r="AA160" s="12"/>
      <c r="AB160" s="12"/>
      <c r="AC160" s="12"/>
      <c r="AD160" s="12"/>
      <c r="AE160" s="12"/>
      <c r="AT160" s="260" t="s">
        <v>149</v>
      </c>
      <c r="AU160" s="260" t="s">
        <v>85</v>
      </c>
      <c r="AV160" s="12" t="s">
        <v>85</v>
      </c>
      <c r="AW160" s="12" t="s">
        <v>5</v>
      </c>
      <c r="AX160" s="12" t="s">
        <v>77</v>
      </c>
      <c r="AY160" s="260" t="s">
        <v>139</v>
      </c>
    </row>
    <row r="161" s="13" customFormat="1">
      <c r="A161" s="13"/>
      <c r="B161" s="261"/>
      <c r="C161" s="262"/>
      <c r="D161" s="247" t="s">
        <v>149</v>
      </c>
      <c r="E161" s="263" t="s">
        <v>1</v>
      </c>
      <c r="F161" s="264" t="s">
        <v>184</v>
      </c>
      <c r="G161" s="262"/>
      <c r="H161" s="265">
        <v>1046.876</v>
      </c>
      <c r="I161" s="266"/>
      <c r="J161" s="266"/>
      <c r="K161" s="262"/>
      <c r="L161" s="262"/>
      <c r="M161" s="267"/>
      <c r="N161" s="268"/>
      <c r="O161" s="269"/>
      <c r="P161" s="269"/>
      <c r="Q161" s="269"/>
      <c r="R161" s="269"/>
      <c r="S161" s="269"/>
      <c r="T161" s="269"/>
      <c r="U161" s="269"/>
      <c r="V161" s="269"/>
      <c r="W161" s="269"/>
      <c r="X161" s="270"/>
      <c r="Y161" s="13"/>
      <c r="Z161" s="13"/>
      <c r="AA161" s="13"/>
      <c r="AB161" s="13"/>
      <c r="AC161" s="13"/>
      <c r="AD161" s="13"/>
      <c r="AE161" s="13"/>
      <c r="AT161" s="271" t="s">
        <v>149</v>
      </c>
      <c r="AU161" s="271" t="s">
        <v>85</v>
      </c>
      <c r="AV161" s="13" t="s">
        <v>87</v>
      </c>
      <c r="AW161" s="13" t="s">
        <v>5</v>
      </c>
      <c r="AX161" s="13" t="s">
        <v>77</v>
      </c>
      <c r="AY161" s="271" t="s">
        <v>139</v>
      </c>
    </row>
    <row r="162" s="13" customFormat="1">
      <c r="A162" s="13"/>
      <c r="B162" s="261"/>
      <c r="C162" s="262"/>
      <c r="D162" s="247" t="s">
        <v>149</v>
      </c>
      <c r="E162" s="263" t="s">
        <v>1</v>
      </c>
      <c r="F162" s="264" t="s">
        <v>185</v>
      </c>
      <c r="G162" s="262"/>
      <c r="H162" s="265">
        <v>0.124</v>
      </c>
      <c r="I162" s="266"/>
      <c r="J162" s="266"/>
      <c r="K162" s="262"/>
      <c r="L162" s="262"/>
      <c r="M162" s="267"/>
      <c r="N162" s="268"/>
      <c r="O162" s="269"/>
      <c r="P162" s="269"/>
      <c r="Q162" s="269"/>
      <c r="R162" s="269"/>
      <c r="S162" s="269"/>
      <c r="T162" s="269"/>
      <c r="U162" s="269"/>
      <c r="V162" s="269"/>
      <c r="W162" s="269"/>
      <c r="X162" s="270"/>
      <c r="Y162" s="13"/>
      <c r="Z162" s="13"/>
      <c r="AA162" s="13"/>
      <c r="AB162" s="13"/>
      <c r="AC162" s="13"/>
      <c r="AD162" s="13"/>
      <c r="AE162" s="13"/>
      <c r="AT162" s="271" t="s">
        <v>149</v>
      </c>
      <c r="AU162" s="271" t="s">
        <v>85</v>
      </c>
      <c r="AV162" s="13" t="s">
        <v>87</v>
      </c>
      <c r="AW162" s="13" t="s">
        <v>5</v>
      </c>
      <c r="AX162" s="13" t="s">
        <v>77</v>
      </c>
      <c r="AY162" s="271" t="s">
        <v>139</v>
      </c>
    </row>
    <row r="163" s="13" customFormat="1">
      <c r="A163" s="13"/>
      <c r="B163" s="261"/>
      <c r="C163" s="262"/>
      <c r="D163" s="247" t="s">
        <v>149</v>
      </c>
      <c r="E163" s="263" t="s">
        <v>1</v>
      </c>
      <c r="F163" s="264" t="s">
        <v>181</v>
      </c>
      <c r="G163" s="262"/>
      <c r="H163" s="265">
        <v>-8</v>
      </c>
      <c r="I163" s="266"/>
      <c r="J163" s="266"/>
      <c r="K163" s="262"/>
      <c r="L163" s="262"/>
      <c r="M163" s="267"/>
      <c r="N163" s="268"/>
      <c r="O163" s="269"/>
      <c r="P163" s="269"/>
      <c r="Q163" s="269"/>
      <c r="R163" s="269"/>
      <c r="S163" s="269"/>
      <c r="T163" s="269"/>
      <c r="U163" s="269"/>
      <c r="V163" s="269"/>
      <c r="W163" s="269"/>
      <c r="X163" s="270"/>
      <c r="Y163" s="13"/>
      <c r="Z163" s="13"/>
      <c r="AA163" s="13"/>
      <c r="AB163" s="13"/>
      <c r="AC163" s="13"/>
      <c r="AD163" s="13"/>
      <c r="AE163" s="13"/>
      <c r="AT163" s="271" t="s">
        <v>149</v>
      </c>
      <c r="AU163" s="271" t="s">
        <v>85</v>
      </c>
      <c r="AV163" s="13" t="s">
        <v>87</v>
      </c>
      <c r="AW163" s="13" t="s">
        <v>5</v>
      </c>
      <c r="AX163" s="13" t="s">
        <v>77</v>
      </c>
      <c r="AY163" s="271" t="s">
        <v>139</v>
      </c>
    </row>
    <row r="164" s="14" customFormat="1">
      <c r="A164" s="14"/>
      <c r="B164" s="272"/>
      <c r="C164" s="273"/>
      <c r="D164" s="247" t="s">
        <v>149</v>
      </c>
      <c r="E164" s="274" t="s">
        <v>1</v>
      </c>
      <c r="F164" s="275" t="s">
        <v>154</v>
      </c>
      <c r="G164" s="273"/>
      <c r="H164" s="276">
        <v>3378</v>
      </c>
      <c r="I164" s="277"/>
      <c r="J164" s="277"/>
      <c r="K164" s="273"/>
      <c r="L164" s="273"/>
      <c r="M164" s="278"/>
      <c r="N164" s="279"/>
      <c r="O164" s="280"/>
      <c r="P164" s="280"/>
      <c r="Q164" s="280"/>
      <c r="R164" s="280"/>
      <c r="S164" s="280"/>
      <c r="T164" s="280"/>
      <c r="U164" s="280"/>
      <c r="V164" s="280"/>
      <c r="W164" s="280"/>
      <c r="X164" s="281"/>
      <c r="Y164" s="14"/>
      <c r="Z164" s="14"/>
      <c r="AA164" s="14"/>
      <c r="AB164" s="14"/>
      <c r="AC164" s="14"/>
      <c r="AD164" s="14"/>
      <c r="AE164" s="14"/>
      <c r="AT164" s="282" t="s">
        <v>149</v>
      </c>
      <c r="AU164" s="282" t="s">
        <v>85</v>
      </c>
      <c r="AV164" s="14" t="s">
        <v>146</v>
      </c>
      <c r="AW164" s="14" t="s">
        <v>5</v>
      </c>
      <c r="AX164" s="14" t="s">
        <v>85</v>
      </c>
      <c r="AY164" s="282" t="s">
        <v>139</v>
      </c>
    </row>
    <row r="165" s="12" customFormat="1">
      <c r="A165" s="12"/>
      <c r="B165" s="251"/>
      <c r="C165" s="252"/>
      <c r="D165" s="247" t="s">
        <v>149</v>
      </c>
      <c r="E165" s="253" t="s">
        <v>1</v>
      </c>
      <c r="F165" s="254" t="s">
        <v>155</v>
      </c>
      <c r="G165" s="252"/>
      <c r="H165" s="253" t="s">
        <v>1</v>
      </c>
      <c r="I165" s="255"/>
      <c r="J165" s="255"/>
      <c r="K165" s="252"/>
      <c r="L165" s="252"/>
      <c r="M165" s="256"/>
      <c r="N165" s="257"/>
      <c r="O165" s="258"/>
      <c r="P165" s="258"/>
      <c r="Q165" s="258"/>
      <c r="R165" s="258"/>
      <c r="S165" s="258"/>
      <c r="T165" s="258"/>
      <c r="U165" s="258"/>
      <c r="V165" s="258"/>
      <c r="W165" s="258"/>
      <c r="X165" s="259"/>
      <c r="Y165" s="12"/>
      <c r="Z165" s="12"/>
      <c r="AA165" s="12"/>
      <c r="AB165" s="12"/>
      <c r="AC165" s="12"/>
      <c r="AD165" s="12"/>
      <c r="AE165" s="12"/>
      <c r="AT165" s="260" t="s">
        <v>149</v>
      </c>
      <c r="AU165" s="260" t="s">
        <v>85</v>
      </c>
      <c r="AV165" s="12" t="s">
        <v>85</v>
      </c>
      <c r="AW165" s="12" t="s">
        <v>5</v>
      </c>
      <c r="AX165" s="12" t="s">
        <v>77</v>
      </c>
      <c r="AY165" s="260" t="s">
        <v>139</v>
      </c>
    </row>
    <row r="166" s="2" customFormat="1" ht="21.75" customHeight="1">
      <c r="A166" s="37"/>
      <c r="B166" s="38"/>
      <c r="C166" s="231" t="s">
        <v>186</v>
      </c>
      <c r="D166" s="231" t="s">
        <v>140</v>
      </c>
      <c r="E166" s="232" t="s">
        <v>187</v>
      </c>
      <c r="F166" s="233" t="s">
        <v>188</v>
      </c>
      <c r="G166" s="234" t="s">
        <v>164</v>
      </c>
      <c r="H166" s="235">
        <v>16</v>
      </c>
      <c r="I166" s="236"/>
      <c r="J166" s="237"/>
      <c r="K166" s="238">
        <f>ROUND(P166*H166,2)</f>
        <v>0</v>
      </c>
      <c r="L166" s="233" t="s">
        <v>144</v>
      </c>
      <c r="M166" s="239"/>
      <c r="N166" s="240" t="s">
        <v>1</v>
      </c>
      <c r="O166" s="241" t="s">
        <v>40</v>
      </c>
      <c r="P166" s="242">
        <f>I166+J166</f>
        <v>0</v>
      </c>
      <c r="Q166" s="242">
        <f>ROUND(I166*H166,2)</f>
        <v>0</v>
      </c>
      <c r="R166" s="242">
        <f>ROUND(J166*H166,2)</f>
        <v>0</v>
      </c>
      <c r="S166" s="90"/>
      <c r="T166" s="243">
        <f>S166*H166</f>
        <v>0</v>
      </c>
      <c r="U166" s="243">
        <v>0.22444</v>
      </c>
      <c r="V166" s="243">
        <f>U166*H166</f>
        <v>3.59104</v>
      </c>
      <c r="W166" s="243">
        <v>0</v>
      </c>
      <c r="X166" s="244">
        <f>W166*H166</f>
        <v>0</v>
      </c>
      <c r="Y166" s="37"/>
      <c r="Z166" s="37"/>
      <c r="AA166" s="37"/>
      <c r="AB166" s="37"/>
      <c r="AC166" s="37"/>
      <c r="AD166" s="37"/>
      <c r="AE166" s="37"/>
      <c r="AR166" s="245" t="s">
        <v>165</v>
      </c>
      <c r="AT166" s="245" t="s">
        <v>140</v>
      </c>
      <c r="AU166" s="245" t="s">
        <v>85</v>
      </c>
      <c r="AY166" s="16" t="s">
        <v>139</v>
      </c>
      <c r="BE166" s="246">
        <f>IF(O166="základní",K166,0)</f>
        <v>0</v>
      </c>
      <c r="BF166" s="246">
        <f>IF(O166="snížená",K166,0)</f>
        <v>0</v>
      </c>
      <c r="BG166" s="246">
        <f>IF(O166="zákl. přenesená",K166,0)</f>
        <v>0</v>
      </c>
      <c r="BH166" s="246">
        <f>IF(O166="sníž. přenesená",K166,0)</f>
        <v>0</v>
      </c>
      <c r="BI166" s="246">
        <f>IF(O166="nulová",K166,0)</f>
        <v>0</v>
      </c>
      <c r="BJ166" s="16" t="s">
        <v>85</v>
      </c>
      <c r="BK166" s="246">
        <f>ROUND(P166*H166,2)</f>
        <v>0</v>
      </c>
      <c r="BL166" s="16" t="s">
        <v>165</v>
      </c>
      <c r="BM166" s="245" t="s">
        <v>189</v>
      </c>
    </row>
    <row r="167" s="2" customFormat="1">
      <c r="A167" s="37"/>
      <c r="B167" s="38"/>
      <c r="C167" s="39"/>
      <c r="D167" s="247" t="s">
        <v>148</v>
      </c>
      <c r="E167" s="39"/>
      <c r="F167" s="248" t="s">
        <v>188</v>
      </c>
      <c r="G167" s="39"/>
      <c r="H167" s="39"/>
      <c r="I167" s="144"/>
      <c r="J167" s="144"/>
      <c r="K167" s="39"/>
      <c r="L167" s="39"/>
      <c r="M167" s="43"/>
      <c r="N167" s="249"/>
      <c r="O167" s="250"/>
      <c r="P167" s="90"/>
      <c r="Q167" s="90"/>
      <c r="R167" s="90"/>
      <c r="S167" s="90"/>
      <c r="T167" s="90"/>
      <c r="U167" s="90"/>
      <c r="V167" s="90"/>
      <c r="W167" s="90"/>
      <c r="X167" s="91"/>
      <c r="Y167" s="37"/>
      <c r="Z167" s="37"/>
      <c r="AA167" s="37"/>
      <c r="AB167" s="37"/>
      <c r="AC167" s="37"/>
      <c r="AD167" s="37"/>
      <c r="AE167" s="37"/>
      <c r="AT167" s="16" t="s">
        <v>148</v>
      </c>
      <c r="AU167" s="16" t="s">
        <v>85</v>
      </c>
    </row>
    <row r="168" s="12" customFormat="1">
      <c r="A168" s="12"/>
      <c r="B168" s="251"/>
      <c r="C168" s="252"/>
      <c r="D168" s="247" t="s">
        <v>149</v>
      </c>
      <c r="E168" s="253" t="s">
        <v>1</v>
      </c>
      <c r="F168" s="254" t="s">
        <v>167</v>
      </c>
      <c r="G168" s="252"/>
      <c r="H168" s="253" t="s">
        <v>1</v>
      </c>
      <c r="I168" s="255"/>
      <c r="J168" s="255"/>
      <c r="K168" s="252"/>
      <c r="L168" s="252"/>
      <c r="M168" s="256"/>
      <c r="N168" s="257"/>
      <c r="O168" s="258"/>
      <c r="P168" s="258"/>
      <c r="Q168" s="258"/>
      <c r="R168" s="258"/>
      <c r="S168" s="258"/>
      <c r="T168" s="258"/>
      <c r="U168" s="258"/>
      <c r="V168" s="258"/>
      <c r="W168" s="258"/>
      <c r="X168" s="259"/>
      <c r="Y168" s="12"/>
      <c r="Z168" s="12"/>
      <c r="AA168" s="12"/>
      <c r="AB168" s="12"/>
      <c r="AC168" s="12"/>
      <c r="AD168" s="12"/>
      <c r="AE168" s="12"/>
      <c r="AT168" s="260" t="s">
        <v>149</v>
      </c>
      <c r="AU168" s="260" t="s">
        <v>85</v>
      </c>
      <c r="AV168" s="12" t="s">
        <v>85</v>
      </c>
      <c r="AW168" s="12" t="s">
        <v>5</v>
      </c>
      <c r="AX168" s="12" t="s">
        <v>77</v>
      </c>
      <c r="AY168" s="260" t="s">
        <v>139</v>
      </c>
    </row>
    <row r="169" s="13" customFormat="1">
      <c r="A169" s="13"/>
      <c r="B169" s="261"/>
      <c r="C169" s="262"/>
      <c r="D169" s="247" t="s">
        <v>149</v>
      </c>
      <c r="E169" s="263" t="s">
        <v>1</v>
      </c>
      <c r="F169" s="264" t="s">
        <v>190</v>
      </c>
      <c r="G169" s="262"/>
      <c r="H169" s="265">
        <v>4</v>
      </c>
      <c r="I169" s="266"/>
      <c r="J169" s="266"/>
      <c r="K169" s="262"/>
      <c r="L169" s="262"/>
      <c r="M169" s="267"/>
      <c r="N169" s="268"/>
      <c r="O169" s="269"/>
      <c r="P169" s="269"/>
      <c r="Q169" s="269"/>
      <c r="R169" s="269"/>
      <c r="S169" s="269"/>
      <c r="T169" s="269"/>
      <c r="U169" s="269"/>
      <c r="V169" s="269"/>
      <c r="W169" s="269"/>
      <c r="X169" s="270"/>
      <c r="Y169" s="13"/>
      <c r="Z169" s="13"/>
      <c r="AA169" s="13"/>
      <c r="AB169" s="13"/>
      <c r="AC169" s="13"/>
      <c r="AD169" s="13"/>
      <c r="AE169" s="13"/>
      <c r="AT169" s="271" t="s">
        <v>149</v>
      </c>
      <c r="AU169" s="271" t="s">
        <v>85</v>
      </c>
      <c r="AV169" s="13" t="s">
        <v>87</v>
      </c>
      <c r="AW169" s="13" t="s">
        <v>5</v>
      </c>
      <c r="AX169" s="13" t="s">
        <v>77</v>
      </c>
      <c r="AY169" s="271" t="s">
        <v>139</v>
      </c>
    </row>
    <row r="170" s="12" customFormat="1">
      <c r="A170" s="12"/>
      <c r="B170" s="251"/>
      <c r="C170" s="252"/>
      <c r="D170" s="247" t="s">
        <v>149</v>
      </c>
      <c r="E170" s="253" t="s">
        <v>1</v>
      </c>
      <c r="F170" s="254" t="s">
        <v>170</v>
      </c>
      <c r="G170" s="252"/>
      <c r="H170" s="253" t="s">
        <v>1</v>
      </c>
      <c r="I170" s="255"/>
      <c r="J170" s="255"/>
      <c r="K170" s="252"/>
      <c r="L170" s="252"/>
      <c r="M170" s="256"/>
      <c r="N170" s="257"/>
      <c r="O170" s="258"/>
      <c r="P170" s="258"/>
      <c r="Q170" s="258"/>
      <c r="R170" s="258"/>
      <c r="S170" s="258"/>
      <c r="T170" s="258"/>
      <c r="U170" s="258"/>
      <c r="V170" s="258"/>
      <c r="W170" s="258"/>
      <c r="X170" s="259"/>
      <c r="Y170" s="12"/>
      <c r="Z170" s="12"/>
      <c r="AA170" s="12"/>
      <c r="AB170" s="12"/>
      <c r="AC170" s="12"/>
      <c r="AD170" s="12"/>
      <c r="AE170" s="12"/>
      <c r="AT170" s="260" t="s">
        <v>149</v>
      </c>
      <c r="AU170" s="260" t="s">
        <v>85</v>
      </c>
      <c r="AV170" s="12" t="s">
        <v>85</v>
      </c>
      <c r="AW170" s="12" t="s">
        <v>5</v>
      </c>
      <c r="AX170" s="12" t="s">
        <v>77</v>
      </c>
      <c r="AY170" s="260" t="s">
        <v>139</v>
      </c>
    </row>
    <row r="171" s="13" customFormat="1">
      <c r="A171" s="13"/>
      <c r="B171" s="261"/>
      <c r="C171" s="262"/>
      <c r="D171" s="247" t="s">
        <v>149</v>
      </c>
      <c r="E171" s="263" t="s">
        <v>1</v>
      </c>
      <c r="F171" s="264" t="s">
        <v>190</v>
      </c>
      <c r="G171" s="262"/>
      <c r="H171" s="265">
        <v>4</v>
      </c>
      <c r="I171" s="266"/>
      <c r="J171" s="266"/>
      <c r="K171" s="262"/>
      <c r="L171" s="262"/>
      <c r="M171" s="267"/>
      <c r="N171" s="268"/>
      <c r="O171" s="269"/>
      <c r="P171" s="269"/>
      <c r="Q171" s="269"/>
      <c r="R171" s="269"/>
      <c r="S171" s="269"/>
      <c r="T171" s="269"/>
      <c r="U171" s="269"/>
      <c r="V171" s="269"/>
      <c r="W171" s="269"/>
      <c r="X171" s="270"/>
      <c r="Y171" s="13"/>
      <c r="Z171" s="13"/>
      <c r="AA171" s="13"/>
      <c r="AB171" s="13"/>
      <c r="AC171" s="13"/>
      <c r="AD171" s="13"/>
      <c r="AE171" s="13"/>
      <c r="AT171" s="271" t="s">
        <v>149</v>
      </c>
      <c r="AU171" s="271" t="s">
        <v>85</v>
      </c>
      <c r="AV171" s="13" t="s">
        <v>87</v>
      </c>
      <c r="AW171" s="13" t="s">
        <v>5</v>
      </c>
      <c r="AX171" s="13" t="s">
        <v>77</v>
      </c>
      <c r="AY171" s="271" t="s">
        <v>139</v>
      </c>
    </row>
    <row r="172" s="12" customFormat="1">
      <c r="A172" s="12"/>
      <c r="B172" s="251"/>
      <c r="C172" s="252"/>
      <c r="D172" s="247" t="s">
        <v>149</v>
      </c>
      <c r="E172" s="253" t="s">
        <v>1</v>
      </c>
      <c r="F172" s="254" t="s">
        <v>173</v>
      </c>
      <c r="G172" s="252"/>
      <c r="H172" s="253" t="s">
        <v>1</v>
      </c>
      <c r="I172" s="255"/>
      <c r="J172" s="255"/>
      <c r="K172" s="252"/>
      <c r="L172" s="252"/>
      <c r="M172" s="256"/>
      <c r="N172" s="257"/>
      <c r="O172" s="258"/>
      <c r="P172" s="258"/>
      <c r="Q172" s="258"/>
      <c r="R172" s="258"/>
      <c r="S172" s="258"/>
      <c r="T172" s="258"/>
      <c r="U172" s="258"/>
      <c r="V172" s="258"/>
      <c r="W172" s="258"/>
      <c r="X172" s="259"/>
      <c r="Y172" s="12"/>
      <c r="Z172" s="12"/>
      <c r="AA172" s="12"/>
      <c r="AB172" s="12"/>
      <c r="AC172" s="12"/>
      <c r="AD172" s="12"/>
      <c r="AE172" s="12"/>
      <c r="AT172" s="260" t="s">
        <v>149</v>
      </c>
      <c r="AU172" s="260" t="s">
        <v>85</v>
      </c>
      <c r="AV172" s="12" t="s">
        <v>85</v>
      </c>
      <c r="AW172" s="12" t="s">
        <v>5</v>
      </c>
      <c r="AX172" s="12" t="s">
        <v>77</v>
      </c>
      <c r="AY172" s="260" t="s">
        <v>139</v>
      </c>
    </row>
    <row r="173" s="13" customFormat="1">
      <c r="A173" s="13"/>
      <c r="B173" s="261"/>
      <c r="C173" s="262"/>
      <c r="D173" s="247" t="s">
        <v>149</v>
      </c>
      <c r="E173" s="263" t="s">
        <v>1</v>
      </c>
      <c r="F173" s="264" t="s">
        <v>190</v>
      </c>
      <c r="G173" s="262"/>
      <c r="H173" s="265">
        <v>4</v>
      </c>
      <c r="I173" s="266"/>
      <c r="J173" s="266"/>
      <c r="K173" s="262"/>
      <c r="L173" s="262"/>
      <c r="M173" s="267"/>
      <c r="N173" s="268"/>
      <c r="O173" s="269"/>
      <c r="P173" s="269"/>
      <c r="Q173" s="269"/>
      <c r="R173" s="269"/>
      <c r="S173" s="269"/>
      <c r="T173" s="269"/>
      <c r="U173" s="269"/>
      <c r="V173" s="269"/>
      <c r="W173" s="269"/>
      <c r="X173" s="270"/>
      <c r="Y173" s="13"/>
      <c r="Z173" s="13"/>
      <c r="AA173" s="13"/>
      <c r="AB173" s="13"/>
      <c r="AC173" s="13"/>
      <c r="AD173" s="13"/>
      <c r="AE173" s="13"/>
      <c r="AT173" s="271" t="s">
        <v>149</v>
      </c>
      <c r="AU173" s="271" t="s">
        <v>85</v>
      </c>
      <c r="AV173" s="13" t="s">
        <v>87</v>
      </c>
      <c r="AW173" s="13" t="s">
        <v>5</v>
      </c>
      <c r="AX173" s="13" t="s">
        <v>77</v>
      </c>
      <c r="AY173" s="271" t="s">
        <v>139</v>
      </c>
    </row>
    <row r="174" s="12" customFormat="1">
      <c r="A174" s="12"/>
      <c r="B174" s="251"/>
      <c r="C174" s="252"/>
      <c r="D174" s="247" t="s">
        <v>149</v>
      </c>
      <c r="E174" s="253" t="s">
        <v>1</v>
      </c>
      <c r="F174" s="254" t="s">
        <v>191</v>
      </c>
      <c r="G174" s="252"/>
      <c r="H174" s="253" t="s">
        <v>1</v>
      </c>
      <c r="I174" s="255"/>
      <c r="J174" s="255"/>
      <c r="K174" s="252"/>
      <c r="L174" s="252"/>
      <c r="M174" s="256"/>
      <c r="N174" s="257"/>
      <c r="O174" s="258"/>
      <c r="P174" s="258"/>
      <c r="Q174" s="258"/>
      <c r="R174" s="258"/>
      <c r="S174" s="258"/>
      <c r="T174" s="258"/>
      <c r="U174" s="258"/>
      <c r="V174" s="258"/>
      <c r="W174" s="258"/>
      <c r="X174" s="259"/>
      <c r="Y174" s="12"/>
      <c r="Z174" s="12"/>
      <c r="AA174" s="12"/>
      <c r="AB174" s="12"/>
      <c r="AC174" s="12"/>
      <c r="AD174" s="12"/>
      <c r="AE174" s="12"/>
      <c r="AT174" s="260" t="s">
        <v>149</v>
      </c>
      <c r="AU174" s="260" t="s">
        <v>85</v>
      </c>
      <c r="AV174" s="12" t="s">
        <v>85</v>
      </c>
      <c r="AW174" s="12" t="s">
        <v>5</v>
      </c>
      <c r="AX174" s="12" t="s">
        <v>77</v>
      </c>
      <c r="AY174" s="260" t="s">
        <v>139</v>
      </c>
    </row>
    <row r="175" s="13" customFormat="1">
      <c r="A175" s="13"/>
      <c r="B175" s="261"/>
      <c r="C175" s="262"/>
      <c r="D175" s="247" t="s">
        <v>149</v>
      </c>
      <c r="E175" s="263" t="s">
        <v>1</v>
      </c>
      <c r="F175" s="264" t="s">
        <v>87</v>
      </c>
      <c r="G175" s="262"/>
      <c r="H175" s="265">
        <v>2</v>
      </c>
      <c r="I175" s="266"/>
      <c r="J175" s="266"/>
      <c r="K175" s="262"/>
      <c r="L175" s="262"/>
      <c r="M175" s="267"/>
      <c r="N175" s="268"/>
      <c r="O175" s="269"/>
      <c r="P175" s="269"/>
      <c r="Q175" s="269"/>
      <c r="R175" s="269"/>
      <c r="S175" s="269"/>
      <c r="T175" s="269"/>
      <c r="U175" s="269"/>
      <c r="V175" s="269"/>
      <c r="W175" s="269"/>
      <c r="X175" s="270"/>
      <c r="Y175" s="13"/>
      <c r="Z175" s="13"/>
      <c r="AA175" s="13"/>
      <c r="AB175" s="13"/>
      <c r="AC175" s="13"/>
      <c r="AD175" s="13"/>
      <c r="AE175" s="13"/>
      <c r="AT175" s="271" t="s">
        <v>149</v>
      </c>
      <c r="AU175" s="271" t="s">
        <v>85</v>
      </c>
      <c r="AV175" s="13" t="s">
        <v>87</v>
      </c>
      <c r="AW175" s="13" t="s">
        <v>5</v>
      </c>
      <c r="AX175" s="13" t="s">
        <v>77</v>
      </c>
      <c r="AY175" s="271" t="s">
        <v>139</v>
      </c>
    </row>
    <row r="176" s="12" customFormat="1">
      <c r="A176" s="12"/>
      <c r="B176" s="251"/>
      <c r="C176" s="252"/>
      <c r="D176" s="247" t="s">
        <v>149</v>
      </c>
      <c r="E176" s="253" t="s">
        <v>1</v>
      </c>
      <c r="F176" s="254" t="s">
        <v>192</v>
      </c>
      <c r="G176" s="252"/>
      <c r="H176" s="253" t="s">
        <v>1</v>
      </c>
      <c r="I176" s="255"/>
      <c r="J176" s="255"/>
      <c r="K176" s="252"/>
      <c r="L176" s="252"/>
      <c r="M176" s="256"/>
      <c r="N176" s="257"/>
      <c r="O176" s="258"/>
      <c r="P176" s="258"/>
      <c r="Q176" s="258"/>
      <c r="R176" s="258"/>
      <c r="S176" s="258"/>
      <c r="T176" s="258"/>
      <c r="U176" s="258"/>
      <c r="V176" s="258"/>
      <c r="W176" s="258"/>
      <c r="X176" s="259"/>
      <c r="Y176" s="12"/>
      <c r="Z176" s="12"/>
      <c r="AA176" s="12"/>
      <c r="AB176" s="12"/>
      <c r="AC176" s="12"/>
      <c r="AD176" s="12"/>
      <c r="AE176" s="12"/>
      <c r="AT176" s="260" t="s">
        <v>149</v>
      </c>
      <c r="AU176" s="260" t="s">
        <v>85</v>
      </c>
      <c r="AV176" s="12" t="s">
        <v>85</v>
      </c>
      <c r="AW176" s="12" t="s">
        <v>5</v>
      </c>
      <c r="AX176" s="12" t="s">
        <v>77</v>
      </c>
      <c r="AY176" s="260" t="s">
        <v>139</v>
      </c>
    </row>
    <row r="177" s="13" customFormat="1">
      <c r="A177" s="13"/>
      <c r="B177" s="261"/>
      <c r="C177" s="262"/>
      <c r="D177" s="247" t="s">
        <v>149</v>
      </c>
      <c r="E177" s="263" t="s">
        <v>1</v>
      </c>
      <c r="F177" s="264" t="s">
        <v>87</v>
      </c>
      <c r="G177" s="262"/>
      <c r="H177" s="265">
        <v>2</v>
      </c>
      <c r="I177" s="266"/>
      <c r="J177" s="266"/>
      <c r="K177" s="262"/>
      <c r="L177" s="262"/>
      <c r="M177" s="267"/>
      <c r="N177" s="268"/>
      <c r="O177" s="269"/>
      <c r="P177" s="269"/>
      <c r="Q177" s="269"/>
      <c r="R177" s="269"/>
      <c r="S177" s="269"/>
      <c r="T177" s="269"/>
      <c r="U177" s="269"/>
      <c r="V177" s="269"/>
      <c r="W177" s="269"/>
      <c r="X177" s="270"/>
      <c r="Y177" s="13"/>
      <c r="Z177" s="13"/>
      <c r="AA177" s="13"/>
      <c r="AB177" s="13"/>
      <c r="AC177" s="13"/>
      <c r="AD177" s="13"/>
      <c r="AE177" s="13"/>
      <c r="AT177" s="271" t="s">
        <v>149</v>
      </c>
      <c r="AU177" s="271" t="s">
        <v>85</v>
      </c>
      <c r="AV177" s="13" t="s">
        <v>87</v>
      </c>
      <c r="AW177" s="13" t="s">
        <v>5</v>
      </c>
      <c r="AX177" s="13" t="s">
        <v>77</v>
      </c>
      <c r="AY177" s="271" t="s">
        <v>139</v>
      </c>
    </row>
    <row r="178" s="14" customFormat="1">
      <c r="A178" s="14"/>
      <c r="B178" s="272"/>
      <c r="C178" s="273"/>
      <c r="D178" s="247" t="s">
        <v>149</v>
      </c>
      <c r="E178" s="274" t="s">
        <v>1</v>
      </c>
      <c r="F178" s="275" t="s">
        <v>154</v>
      </c>
      <c r="G178" s="273"/>
      <c r="H178" s="276">
        <v>16</v>
      </c>
      <c r="I178" s="277"/>
      <c r="J178" s="277"/>
      <c r="K178" s="273"/>
      <c r="L178" s="273"/>
      <c r="M178" s="278"/>
      <c r="N178" s="279"/>
      <c r="O178" s="280"/>
      <c r="P178" s="280"/>
      <c r="Q178" s="280"/>
      <c r="R178" s="280"/>
      <c r="S178" s="280"/>
      <c r="T178" s="280"/>
      <c r="U178" s="280"/>
      <c r="V178" s="280"/>
      <c r="W178" s="280"/>
      <c r="X178" s="281"/>
      <c r="Y178" s="14"/>
      <c r="Z178" s="14"/>
      <c r="AA178" s="14"/>
      <c r="AB178" s="14"/>
      <c r="AC178" s="14"/>
      <c r="AD178" s="14"/>
      <c r="AE178" s="14"/>
      <c r="AT178" s="282" t="s">
        <v>149</v>
      </c>
      <c r="AU178" s="282" t="s">
        <v>85</v>
      </c>
      <c r="AV178" s="14" t="s">
        <v>146</v>
      </c>
      <c r="AW178" s="14" t="s">
        <v>5</v>
      </c>
      <c r="AX178" s="14" t="s">
        <v>85</v>
      </c>
      <c r="AY178" s="282" t="s">
        <v>139</v>
      </c>
    </row>
    <row r="179" s="12" customFormat="1">
      <c r="A179" s="12"/>
      <c r="B179" s="251"/>
      <c r="C179" s="252"/>
      <c r="D179" s="247" t="s">
        <v>149</v>
      </c>
      <c r="E179" s="253" t="s">
        <v>1</v>
      </c>
      <c r="F179" s="254" t="s">
        <v>155</v>
      </c>
      <c r="G179" s="252"/>
      <c r="H179" s="253" t="s">
        <v>1</v>
      </c>
      <c r="I179" s="255"/>
      <c r="J179" s="255"/>
      <c r="K179" s="252"/>
      <c r="L179" s="252"/>
      <c r="M179" s="256"/>
      <c r="N179" s="257"/>
      <c r="O179" s="258"/>
      <c r="P179" s="258"/>
      <c r="Q179" s="258"/>
      <c r="R179" s="258"/>
      <c r="S179" s="258"/>
      <c r="T179" s="258"/>
      <c r="U179" s="258"/>
      <c r="V179" s="258"/>
      <c r="W179" s="258"/>
      <c r="X179" s="259"/>
      <c r="Y179" s="12"/>
      <c r="Z179" s="12"/>
      <c r="AA179" s="12"/>
      <c r="AB179" s="12"/>
      <c r="AC179" s="12"/>
      <c r="AD179" s="12"/>
      <c r="AE179" s="12"/>
      <c r="AT179" s="260" t="s">
        <v>149</v>
      </c>
      <c r="AU179" s="260" t="s">
        <v>85</v>
      </c>
      <c r="AV179" s="12" t="s">
        <v>85</v>
      </c>
      <c r="AW179" s="12" t="s">
        <v>5</v>
      </c>
      <c r="AX179" s="12" t="s">
        <v>77</v>
      </c>
      <c r="AY179" s="260" t="s">
        <v>139</v>
      </c>
    </row>
    <row r="180" s="2" customFormat="1" ht="21.75" customHeight="1">
      <c r="A180" s="37"/>
      <c r="B180" s="38"/>
      <c r="C180" s="231" t="s">
        <v>193</v>
      </c>
      <c r="D180" s="231" t="s">
        <v>140</v>
      </c>
      <c r="E180" s="232" t="s">
        <v>194</v>
      </c>
      <c r="F180" s="233" t="s">
        <v>195</v>
      </c>
      <c r="G180" s="234" t="s">
        <v>164</v>
      </c>
      <c r="H180" s="235">
        <v>38</v>
      </c>
      <c r="I180" s="236"/>
      <c r="J180" s="237"/>
      <c r="K180" s="238">
        <f>ROUND(P180*H180,2)</f>
        <v>0</v>
      </c>
      <c r="L180" s="233" t="s">
        <v>144</v>
      </c>
      <c r="M180" s="239"/>
      <c r="N180" s="240" t="s">
        <v>1</v>
      </c>
      <c r="O180" s="241" t="s">
        <v>40</v>
      </c>
      <c r="P180" s="242">
        <f>I180+J180</f>
        <v>0</v>
      </c>
      <c r="Q180" s="242">
        <f>ROUND(I180*H180,2)</f>
        <v>0</v>
      </c>
      <c r="R180" s="242">
        <f>ROUND(J180*H180,2)</f>
        <v>0</v>
      </c>
      <c r="S180" s="90"/>
      <c r="T180" s="243">
        <f>S180*H180</f>
        <v>0</v>
      </c>
      <c r="U180" s="243">
        <v>0.10299999999999999</v>
      </c>
      <c r="V180" s="243">
        <f>U180*H180</f>
        <v>3.9139999999999997</v>
      </c>
      <c r="W180" s="243">
        <v>0</v>
      </c>
      <c r="X180" s="244">
        <f>W180*H180</f>
        <v>0</v>
      </c>
      <c r="Y180" s="37"/>
      <c r="Z180" s="37"/>
      <c r="AA180" s="37"/>
      <c r="AB180" s="37"/>
      <c r="AC180" s="37"/>
      <c r="AD180" s="37"/>
      <c r="AE180" s="37"/>
      <c r="AR180" s="245" t="s">
        <v>165</v>
      </c>
      <c r="AT180" s="245" t="s">
        <v>140</v>
      </c>
      <c r="AU180" s="245" t="s">
        <v>85</v>
      </c>
      <c r="AY180" s="16" t="s">
        <v>139</v>
      </c>
      <c r="BE180" s="246">
        <f>IF(O180="základní",K180,0)</f>
        <v>0</v>
      </c>
      <c r="BF180" s="246">
        <f>IF(O180="snížená",K180,0)</f>
        <v>0</v>
      </c>
      <c r="BG180" s="246">
        <f>IF(O180="zákl. přenesená",K180,0)</f>
        <v>0</v>
      </c>
      <c r="BH180" s="246">
        <f>IF(O180="sníž. přenesená",K180,0)</f>
        <v>0</v>
      </c>
      <c r="BI180" s="246">
        <f>IF(O180="nulová",K180,0)</f>
        <v>0</v>
      </c>
      <c r="BJ180" s="16" t="s">
        <v>85</v>
      </c>
      <c r="BK180" s="246">
        <f>ROUND(P180*H180,2)</f>
        <v>0</v>
      </c>
      <c r="BL180" s="16" t="s">
        <v>165</v>
      </c>
      <c r="BM180" s="245" t="s">
        <v>196</v>
      </c>
    </row>
    <row r="181" s="2" customFormat="1">
      <c r="A181" s="37"/>
      <c r="B181" s="38"/>
      <c r="C181" s="39"/>
      <c r="D181" s="247" t="s">
        <v>148</v>
      </c>
      <c r="E181" s="39"/>
      <c r="F181" s="248" t="s">
        <v>195</v>
      </c>
      <c r="G181" s="39"/>
      <c r="H181" s="39"/>
      <c r="I181" s="144"/>
      <c r="J181" s="144"/>
      <c r="K181" s="39"/>
      <c r="L181" s="39"/>
      <c r="M181" s="43"/>
      <c r="N181" s="249"/>
      <c r="O181" s="250"/>
      <c r="P181" s="90"/>
      <c r="Q181" s="90"/>
      <c r="R181" s="90"/>
      <c r="S181" s="90"/>
      <c r="T181" s="90"/>
      <c r="U181" s="90"/>
      <c r="V181" s="90"/>
      <c r="W181" s="90"/>
      <c r="X181" s="91"/>
      <c r="Y181" s="37"/>
      <c r="Z181" s="37"/>
      <c r="AA181" s="37"/>
      <c r="AB181" s="37"/>
      <c r="AC181" s="37"/>
      <c r="AD181" s="37"/>
      <c r="AE181" s="37"/>
      <c r="AT181" s="16" t="s">
        <v>148</v>
      </c>
      <c r="AU181" s="16" t="s">
        <v>85</v>
      </c>
    </row>
    <row r="182" s="12" customFormat="1">
      <c r="A182" s="12"/>
      <c r="B182" s="251"/>
      <c r="C182" s="252"/>
      <c r="D182" s="247" t="s">
        <v>149</v>
      </c>
      <c r="E182" s="253" t="s">
        <v>1</v>
      </c>
      <c r="F182" s="254" t="s">
        <v>167</v>
      </c>
      <c r="G182" s="252"/>
      <c r="H182" s="253" t="s">
        <v>1</v>
      </c>
      <c r="I182" s="255"/>
      <c r="J182" s="255"/>
      <c r="K182" s="252"/>
      <c r="L182" s="252"/>
      <c r="M182" s="256"/>
      <c r="N182" s="257"/>
      <c r="O182" s="258"/>
      <c r="P182" s="258"/>
      <c r="Q182" s="258"/>
      <c r="R182" s="258"/>
      <c r="S182" s="258"/>
      <c r="T182" s="258"/>
      <c r="U182" s="258"/>
      <c r="V182" s="258"/>
      <c r="W182" s="258"/>
      <c r="X182" s="259"/>
      <c r="Y182" s="12"/>
      <c r="Z182" s="12"/>
      <c r="AA182" s="12"/>
      <c r="AB182" s="12"/>
      <c r="AC182" s="12"/>
      <c r="AD182" s="12"/>
      <c r="AE182" s="12"/>
      <c r="AT182" s="260" t="s">
        <v>149</v>
      </c>
      <c r="AU182" s="260" t="s">
        <v>85</v>
      </c>
      <c r="AV182" s="12" t="s">
        <v>85</v>
      </c>
      <c r="AW182" s="12" t="s">
        <v>5</v>
      </c>
      <c r="AX182" s="12" t="s">
        <v>77</v>
      </c>
      <c r="AY182" s="260" t="s">
        <v>139</v>
      </c>
    </row>
    <row r="183" s="13" customFormat="1">
      <c r="A183" s="13"/>
      <c r="B183" s="261"/>
      <c r="C183" s="262"/>
      <c r="D183" s="247" t="s">
        <v>149</v>
      </c>
      <c r="E183" s="263" t="s">
        <v>1</v>
      </c>
      <c r="F183" s="264" t="s">
        <v>145</v>
      </c>
      <c r="G183" s="262"/>
      <c r="H183" s="265">
        <v>8</v>
      </c>
      <c r="I183" s="266"/>
      <c r="J183" s="266"/>
      <c r="K183" s="262"/>
      <c r="L183" s="262"/>
      <c r="M183" s="267"/>
      <c r="N183" s="268"/>
      <c r="O183" s="269"/>
      <c r="P183" s="269"/>
      <c r="Q183" s="269"/>
      <c r="R183" s="269"/>
      <c r="S183" s="269"/>
      <c r="T183" s="269"/>
      <c r="U183" s="269"/>
      <c r="V183" s="269"/>
      <c r="W183" s="269"/>
      <c r="X183" s="270"/>
      <c r="Y183" s="13"/>
      <c r="Z183" s="13"/>
      <c r="AA183" s="13"/>
      <c r="AB183" s="13"/>
      <c r="AC183" s="13"/>
      <c r="AD183" s="13"/>
      <c r="AE183" s="13"/>
      <c r="AT183" s="271" t="s">
        <v>149</v>
      </c>
      <c r="AU183" s="271" t="s">
        <v>85</v>
      </c>
      <c r="AV183" s="13" t="s">
        <v>87</v>
      </c>
      <c r="AW183" s="13" t="s">
        <v>5</v>
      </c>
      <c r="AX183" s="13" t="s">
        <v>77</v>
      </c>
      <c r="AY183" s="271" t="s">
        <v>139</v>
      </c>
    </row>
    <row r="184" s="12" customFormat="1">
      <c r="A184" s="12"/>
      <c r="B184" s="251"/>
      <c r="C184" s="252"/>
      <c r="D184" s="247" t="s">
        <v>149</v>
      </c>
      <c r="E184" s="253" t="s">
        <v>1</v>
      </c>
      <c r="F184" s="254" t="s">
        <v>170</v>
      </c>
      <c r="G184" s="252"/>
      <c r="H184" s="253" t="s">
        <v>1</v>
      </c>
      <c r="I184" s="255"/>
      <c r="J184" s="255"/>
      <c r="K184" s="252"/>
      <c r="L184" s="252"/>
      <c r="M184" s="256"/>
      <c r="N184" s="257"/>
      <c r="O184" s="258"/>
      <c r="P184" s="258"/>
      <c r="Q184" s="258"/>
      <c r="R184" s="258"/>
      <c r="S184" s="258"/>
      <c r="T184" s="258"/>
      <c r="U184" s="258"/>
      <c r="V184" s="258"/>
      <c r="W184" s="258"/>
      <c r="X184" s="259"/>
      <c r="Y184" s="12"/>
      <c r="Z184" s="12"/>
      <c r="AA184" s="12"/>
      <c r="AB184" s="12"/>
      <c r="AC184" s="12"/>
      <c r="AD184" s="12"/>
      <c r="AE184" s="12"/>
      <c r="AT184" s="260" t="s">
        <v>149</v>
      </c>
      <c r="AU184" s="260" t="s">
        <v>85</v>
      </c>
      <c r="AV184" s="12" t="s">
        <v>85</v>
      </c>
      <c r="AW184" s="12" t="s">
        <v>5</v>
      </c>
      <c r="AX184" s="12" t="s">
        <v>77</v>
      </c>
      <c r="AY184" s="260" t="s">
        <v>139</v>
      </c>
    </row>
    <row r="185" s="13" customFormat="1">
      <c r="A185" s="13"/>
      <c r="B185" s="261"/>
      <c r="C185" s="262"/>
      <c r="D185" s="247" t="s">
        <v>149</v>
      </c>
      <c r="E185" s="263" t="s">
        <v>1</v>
      </c>
      <c r="F185" s="264" t="s">
        <v>145</v>
      </c>
      <c r="G185" s="262"/>
      <c r="H185" s="265">
        <v>8</v>
      </c>
      <c r="I185" s="266"/>
      <c r="J185" s="266"/>
      <c r="K185" s="262"/>
      <c r="L185" s="262"/>
      <c r="M185" s="267"/>
      <c r="N185" s="268"/>
      <c r="O185" s="269"/>
      <c r="P185" s="269"/>
      <c r="Q185" s="269"/>
      <c r="R185" s="269"/>
      <c r="S185" s="269"/>
      <c r="T185" s="269"/>
      <c r="U185" s="269"/>
      <c r="V185" s="269"/>
      <c r="W185" s="269"/>
      <c r="X185" s="270"/>
      <c r="Y185" s="13"/>
      <c r="Z185" s="13"/>
      <c r="AA185" s="13"/>
      <c r="AB185" s="13"/>
      <c r="AC185" s="13"/>
      <c r="AD185" s="13"/>
      <c r="AE185" s="13"/>
      <c r="AT185" s="271" t="s">
        <v>149</v>
      </c>
      <c r="AU185" s="271" t="s">
        <v>85</v>
      </c>
      <c r="AV185" s="13" t="s">
        <v>87</v>
      </c>
      <c r="AW185" s="13" t="s">
        <v>5</v>
      </c>
      <c r="AX185" s="13" t="s">
        <v>77</v>
      </c>
      <c r="AY185" s="271" t="s">
        <v>139</v>
      </c>
    </row>
    <row r="186" s="12" customFormat="1">
      <c r="A186" s="12"/>
      <c r="B186" s="251"/>
      <c r="C186" s="252"/>
      <c r="D186" s="247" t="s">
        <v>149</v>
      </c>
      <c r="E186" s="253" t="s">
        <v>1</v>
      </c>
      <c r="F186" s="254" t="s">
        <v>173</v>
      </c>
      <c r="G186" s="252"/>
      <c r="H186" s="253" t="s">
        <v>1</v>
      </c>
      <c r="I186" s="255"/>
      <c r="J186" s="255"/>
      <c r="K186" s="252"/>
      <c r="L186" s="252"/>
      <c r="M186" s="256"/>
      <c r="N186" s="257"/>
      <c r="O186" s="258"/>
      <c r="P186" s="258"/>
      <c r="Q186" s="258"/>
      <c r="R186" s="258"/>
      <c r="S186" s="258"/>
      <c r="T186" s="258"/>
      <c r="U186" s="258"/>
      <c r="V186" s="258"/>
      <c r="W186" s="258"/>
      <c r="X186" s="259"/>
      <c r="Y186" s="12"/>
      <c r="Z186" s="12"/>
      <c r="AA186" s="12"/>
      <c r="AB186" s="12"/>
      <c r="AC186" s="12"/>
      <c r="AD186" s="12"/>
      <c r="AE186" s="12"/>
      <c r="AT186" s="260" t="s">
        <v>149</v>
      </c>
      <c r="AU186" s="260" t="s">
        <v>85</v>
      </c>
      <c r="AV186" s="12" t="s">
        <v>85</v>
      </c>
      <c r="AW186" s="12" t="s">
        <v>5</v>
      </c>
      <c r="AX186" s="12" t="s">
        <v>77</v>
      </c>
      <c r="AY186" s="260" t="s">
        <v>139</v>
      </c>
    </row>
    <row r="187" s="13" customFormat="1">
      <c r="A187" s="13"/>
      <c r="B187" s="261"/>
      <c r="C187" s="262"/>
      <c r="D187" s="247" t="s">
        <v>149</v>
      </c>
      <c r="E187" s="263" t="s">
        <v>1</v>
      </c>
      <c r="F187" s="264" t="s">
        <v>145</v>
      </c>
      <c r="G187" s="262"/>
      <c r="H187" s="265">
        <v>8</v>
      </c>
      <c r="I187" s="266"/>
      <c r="J187" s="266"/>
      <c r="K187" s="262"/>
      <c r="L187" s="262"/>
      <c r="M187" s="267"/>
      <c r="N187" s="268"/>
      <c r="O187" s="269"/>
      <c r="P187" s="269"/>
      <c r="Q187" s="269"/>
      <c r="R187" s="269"/>
      <c r="S187" s="269"/>
      <c r="T187" s="269"/>
      <c r="U187" s="269"/>
      <c r="V187" s="269"/>
      <c r="W187" s="269"/>
      <c r="X187" s="270"/>
      <c r="Y187" s="13"/>
      <c r="Z187" s="13"/>
      <c r="AA187" s="13"/>
      <c r="AB187" s="13"/>
      <c r="AC187" s="13"/>
      <c r="AD187" s="13"/>
      <c r="AE187" s="13"/>
      <c r="AT187" s="271" t="s">
        <v>149</v>
      </c>
      <c r="AU187" s="271" t="s">
        <v>85</v>
      </c>
      <c r="AV187" s="13" t="s">
        <v>87</v>
      </c>
      <c r="AW187" s="13" t="s">
        <v>5</v>
      </c>
      <c r="AX187" s="13" t="s">
        <v>77</v>
      </c>
      <c r="AY187" s="271" t="s">
        <v>139</v>
      </c>
    </row>
    <row r="188" s="12" customFormat="1">
      <c r="A188" s="12"/>
      <c r="B188" s="251"/>
      <c r="C188" s="252"/>
      <c r="D188" s="247" t="s">
        <v>149</v>
      </c>
      <c r="E188" s="253" t="s">
        <v>1</v>
      </c>
      <c r="F188" s="254" t="s">
        <v>197</v>
      </c>
      <c r="G188" s="252"/>
      <c r="H188" s="253" t="s">
        <v>1</v>
      </c>
      <c r="I188" s="255"/>
      <c r="J188" s="255"/>
      <c r="K188" s="252"/>
      <c r="L188" s="252"/>
      <c r="M188" s="256"/>
      <c r="N188" s="257"/>
      <c r="O188" s="258"/>
      <c r="P188" s="258"/>
      <c r="Q188" s="258"/>
      <c r="R188" s="258"/>
      <c r="S188" s="258"/>
      <c r="T188" s="258"/>
      <c r="U188" s="258"/>
      <c r="V188" s="258"/>
      <c r="W188" s="258"/>
      <c r="X188" s="259"/>
      <c r="Y188" s="12"/>
      <c r="Z188" s="12"/>
      <c r="AA188" s="12"/>
      <c r="AB188" s="12"/>
      <c r="AC188" s="12"/>
      <c r="AD188" s="12"/>
      <c r="AE188" s="12"/>
      <c r="AT188" s="260" t="s">
        <v>149</v>
      </c>
      <c r="AU188" s="260" t="s">
        <v>85</v>
      </c>
      <c r="AV188" s="12" t="s">
        <v>85</v>
      </c>
      <c r="AW188" s="12" t="s">
        <v>5</v>
      </c>
      <c r="AX188" s="12" t="s">
        <v>77</v>
      </c>
      <c r="AY188" s="260" t="s">
        <v>139</v>
      </c>
    </row>
    <row r="189" s="13" customFormat="1">
      <c r="A189" s="13"/>
      <c r="B189" s="261"/>
      <c r="C189" s="262"/>
      <c r="D189" s="247" t="s">
        <v>149</v>
      </c>
      <c r="E189" s="263" t="s">
        <v>1</v>
      </c>
      <c r="F189" s="264" t="s">
        <v>87</v>
      </c>
      <c r="G189" s="262"/>
      <c r="H189" s="265">
        <v>2</v>
      </c>
      <c r="I189" s="266"/>
      <c r="J189" s="266"/>
      <c r="K189" s="262"/>
      <c r="L189" s="262"/>
      <c r="M189" s="267"/>
      <c r="N189" s="268"/>
      <c r="O189" s="269"/>
      <c r="P189" s="269"/>
      <c r="Q189" s="269"/>
      <c r="R189" s="269"/>
      <c r="S189" s="269"/>
      <c r="T189" s="269"/>
      <c r="U189" s="269"/>
      <c r="V189" s="269"/>
      <c r="W189" s="269"/>
      <c r="X189" s="270"/>
      <c r="Y189" s="13"/>
      <c r="Z189" s="13"/>
      <c r="AA189" s="13"/>
      <c r="AB189" s="13"/>
      <c r="AC189" s="13"/>
      <c r="AD189" s="13"/>
      <c r="AE189" s="13"/>
      <c r="AT189" s="271" t="s">
        <v>149</v>
      </c>
      <c r="AU189" s="271" t="s">
        <v>85</v>
      </c>
      <c r="AV189" s="13" t="s">
        <v>87</v>
      </c>
      <c r="AW189" s="13" t="s">
        <v>5</v>
      </c>
      <c r="AX189" s="13" t="s">
        <v>77</v>
      </c>
      <c r="AY189" s="271" t="s">
        <v>139</v>
      </c>
    </row>
    <row r="190" s="12" customFormat="1">
      <c r="A190" s="12"/>
      <c r="B190" s="251"/>
      <c r="C190" s="252"/>
      <c r="D190" s="247" t="s">
        <v>149</v>
      </c>
      <c r="E190" s="253" t="s">
        <v>1</v>
      </c>
      <c r="F190" s="254" t="s">
        <v>198</v>
      </c>
      <c r="G190" s="252"/>
      <c r="H190" s="253" t="s">
        <v>1</v>
      </c>
      <c r="I190" s="255"/>
      <c r="J190" s="255"/>
      <c r="K190" s="252"/>
      <c r="L190" s="252"/>
      <c r="M190" s="256"/>
      <c r="N190" s="257"/>
      <c r="O190" s="258"/>
      <c r="P190" s="258"/>
      <c r="Q190" s="258"/>
      <c r="R190" s="258"/>
      <c r="S190" s="258"/>
      <c r="T190" s="258"/>
      <c r="U190" s="258"/>
      <c r="V190" s="258"/>
      <c r="W190" s="258"/>
      <c r="X190" s="259"/>
      <c r="Y190" s="12"/>
      <c r="Z190" s="12"/>
      <c r="AA190" s="12"/>
      <c r="AB190" s="12"/>
      <c r="AC190" s="12"/>
      <c r="AD190" s="12"/>
      <c r="AE190" s="12"/>
      <c r="AT190" s="260" t="s">
        <v>149</v>
      </c>
      <c r="AU190" s="260" t="s">
        <v>85</v>
      </c>
      <c r="AV190" s="12" t="s">
        <v>85</v>
      </c>
      <c r="AW190" s="12" t="s">
        <v>5</v>
      </c>
      <c r="AX190" s="12" t="s">
        <v>77</v>
      </c>
      <c r="AY190" s="260" t="s">
        <v>139</v>
      </c>
    </row>
    <row r="191" s="13" customFormat="1">
      <c r="A191" s="13"/>
      <c r="B191" s="261"/>
      <c r="C191" s="262"/>
      <c r="D191" s="247" t="s">
        <v>149</v>
      </c>
      <c r="E191" s="263" t="s">
        <v>1</v>
      </c>
      <c r="F191" s="264" t="s">
        <v>146</v>
      </c>
      <c r="G191" s="262"/>
      <c r="H191" s="265">
        <v>4</v>
      </c>
      <c r="I191" s="266"/>
      <c r="J191" s="266"/>
      <c r="K191" s="262"/>
      <c r="L191" s="262"/>
      <c r="M191" s="267"/>
      <c r="N191" s="268"/>
      <c r="O191" s="269"/>
      <c r="P191" s="269"/>
      <c r="Q191" s="269"/>
      <c r="R191" s="269"/>
      <c r="S191" s="269"/>
      <c r="T191" s="269"/>
      <c r="U191" s="269"/>
      <c r="V191" s="269"/>
      <c r="W191" s="269"/>
      <c r="X191" s="270"/>
      <c r="Y191" s="13"/>
      <c r="Z191" s="13"/>
      <c r="AA191" s="13"/>
      <c r="AB191" s="13"/>
      <c r="AC191" s="13"/>
      <c r="AD191" s="13"/>
      <c r="AE191" s="13"/>
      <c r="AT191" s="271" t="s">
        <v>149</v>
      </c>
      <c r="AU191" s="271" t="s">
        <v>85</v>
      </c>
      <c r="AV191" s="13" t="s">
        <v>87</v>
      </c>
      <c r="AW191" s="13" t="s">
        <v>5</v>
      </c>
      <c r="AX191" s="13" t="s">
        <v>77</v>
      </c>
      <c r="AY191" s="271" t="s">
        <v>139</v>
      </c>
    </row>
    <row r="192" s="12" customFormat="1">
      <c r="A192" s="12"/>
      <c r="B192" s="251"/>
      <c r="C192" s="252"/>
      <c r="D192" s="247" t="s">
        <v>149</v>
      </c>
      <c r="E192" s="253" t="s">
        <v>1</v>
      </c>
      <c r="F192" s="254" t="s">
        <v>199</v>
      </c>
      <c r="G192" s="252"/>
      <c r="H192" s="253" t="s">
        <v>1</v>
      </c>
      <c r="I192" s="255"/>
      <c r="J192" s="255"/>
      <c r="K192" s="252"/>
      <c r="L192" s="252"/>
      <c r="M192" s="256"/>
      <c r="N192" s="257"/>
      <c r="O192" s="258"/>
      <c r="P192" s="258"/>
      <c r="Q192" s="258"/>
      <c r="R192" s="258"/>
      <c r="S192" s="258"/>
      <c r="T192" s="258"/>
      <c r="U192" s="258"/>
      <c r="V192" s="258"/>
      <c r="W192" s="258"/>
      <c r="X192" s="259"/>
      <c r="Y192" s="12"/>
      <c r="Z192" s="12"/>
      <c r="AA192" s="12"/>
      <c r="AB192" s="12"/>
      <c r="AC192" s="12"/>
      <c r="AD192" s="12"/>
      <c r="AE192" s="12"/>
      <c r="AT192" s="260" t="s">
        <v>149</v>
      </c>
      <c r="AU192" s="260" t="s">
        <v>85</v>
      </c>
      <c r="AV192" s="12" t="s">
        <v>85</v>
      </c>
      <c r="AW192" s="12" t="s">
        <v>5</v>
      </c>
      <c r="AX192" s="12" t="s">
        <v>77</v>
      </c>
      <c r="AY192" s="260" t="s">
        <v>139</v>
      </c>
    </row>
    <row r="193" s="13" customFormat="1">
      <c r="A193" s="13"/>
      <c r="B193" s="261"/>
      <c r="C193" s="262"/>
      <c r="D193" s="247" t="s">
        <v>149</v>
      </c>
      <c r="E193" s="263" t="s">
        <v>1</v>
      </c>
      <c r="F193" s="264" t="s">
        <v>145</v>
      </c>
      <c r="G193" s="262"/>
      <c r="H193" s="265">
        <v>8</v>
      </c>
      <c r="I193" s="266"/>
      <c r="J193" s="266"/>
      <c r="K193" s="262"/>
      <c r="L193" s="262"/>
      <c r="M193" s="267"/>
      <c r="N193" s="268"/>
      <c r="O193" s="269"/>
      <c r="P193" s="269"/>
      <c r="Q193" s="269"/>
      <c r="R193" s="269"/>
      <c r="S193" s="269"/>
      <c r="T193" s="269"/>
      <c r="U193" s="269"/>
      <c r="V193" s="269"/>
      <c r="W193" s="269"/>
      <c r="X193" s="270"/>
      <c r="Y193" s="13"/>
      <c r="Z193" s="13"/>
      <c r="AA193" s="13"/>
      <c r="AB193" s="13"/>
      <c r="AC193" s="13"/>
      <c r="AD193" s="13"/>
      <c r="AE193" s="13"/>
      <c r="AT193" s="271" t="s">
        <v>149</v>
      </c>
      <c r="AU193" s="271" t="s">
        <v>85</v>
      </c>
      <c r="AV193" s="13" t="s">
        <v>87</v>
      </c>
      <c r="AW193" s="13" t="s">
        <v>5</v>
      </c>
      <c r="AX193" s="13" t="s">
        <v>77</v>
      </c>
      <c r="AY193" s="271" t="s">
        <v>139</v>
      </c>
    </row>
    <row r="194" s="14" customFormat="1">
      <c r="A194" s="14"/>
      <c r="B194" s="272"/>
      <c r="C194" s="273"/>
      <c r="D194" s="247" t="s">
        <v>149</v>
      </c>
      <c r="E194" s="274" t="s">
        <v>1</v>
      </c>
      <c r="F194" s="275" t="s">
        <v>154</v>
      </c>
      <c r="G194" s="273"/>
      <c r="H194" s="276">
        <v>38</v>
      </c>
      <c r="I194" s="277"/>
      <c r="J194" s="277"/>
      <c r="K194" s="273"/>
      <c r="L194" s="273"/>
      <c r="M194" s="278"/>
      <c r="N194" s="279"/>
      <c r="O194" s="280"/>
      <c r="P194" s="280"/>
      <c r="Q194" s="280"/>
      <c r="R194" s="280"/>
      <c r="S194" s="280"/>
      <c r="T194" s="280"/>
      <c r="U194" s="280"/>
      <c r="V194" s="280"/>
      <c r="W194" s="280"/>
      <c r="X194" s="281"/>
      <c r="Y194" s="14"/>
      <c r="Z194" s="14"/>
      <c r="AA194" s="14"/>
      <c r="AB194" s="14"/>
      <c r="AC194" s="14"/>
      <c r="AD194" s="14"/>
      <c r="AE194" s="14"/>
      <c r="AT194" s="282" t="s">
        <v>149</v>
      </c>
      <c r="AU194" s="282" t="s">
        <v>85</v>
      </c>
      <c r="AV194" s="14" t="s">
        <v>146</v>
      </c>
      <c r="AW194" s="14" t="s">
        <v>5</v>
      </c>
      <c r="AX194" s="14" t="s">
        <v>85</v>
      </c>
      <c r="AY194" s="282" t="s">
        <v>139</v>
      </c>
    </row>
    <row r="195" s="12" customFormat="1">
      <c r="A195" s="12"/>
      <c r="B195" s="251"/>
      <c r="C195" s="252"/>
      <c r="D195" s="247" t="s">
        <v>149</v>
      </c>
      <c r="E195" s="253" t="s">
        <v>1</v>
      </c>
      <c r="F195" s="254" t="s">
        <v>155</v>
      </c>
      <c r="G195" s="252"/>
      <c r="H195" s="253" t="s">
        <v>1</v>
      </c>
      <c r="I195" s="255"/>
      <c r="J195" s="255"/>
      <c r="K195" s="252"/>
      <c r="L195" s="252"/>
      <c r="M195" s="256"/>
      <c r="N195" s="257"/>
      <c r="O195" s="258"/>
      <c r="P195" s="258"/>
      <c r="Q195" s="258"/>
      <c r="R195" s="258"/>
      <c r="S195" s="258"/>
      <c r="T195" s="258"/>
      <c r="U195" s="258"/>
      <c r="V195" s="258"/>
      <c r="W195" s="258"/>
      <c r="X195" s="259"/>
      <c r="Y195" s="12"/>
      <c r="Z195" s="12"/>
      <c r="AA195" s="12"/>
      <c r="AB195" s="12"/>
      <c r="AC195" s="12"/>
      <c r="AD195" s="12"/>
      <c r="AE195" s="12"/>
      <c r="AT195" s="260" t="s">
        <v>149</v>
      </c>
      <c r="AU195" s="260" t="s">
        <v>85</v>
      </c>
      <c r="AV195" s="12" t="s">
        <v>85</v>
      </c>
      <c r="AW195" s="12" t="s">
        <v>5</v>
      </c>
      <c r="AX195" s="12" t="s">
        <v>77</v>
      </c>
      <c r="AY195" s="260" t="s">
        <v>139</v>
      </c>
    </row>
    <row r="196" s="2" customFormat="1" ht="21.75" customHeight="1">
      <c r="A196" s="37"/>
      <c r="B196" s="38"/>
      <c r="C196" s="231" t="s">
        <v>200</v>
      </c>
      <c r="D196" s="231" t="s">
        <v>140</v>
      </c>
      <c r="E196" s="232" t="s">
        <v>201</v>
      </c>
      <c r="F196" s="233" t="s">
        <v>202</v>
      </c>
      <c r="G196" s="234" t="s">
        <v>164</v>
      </c>
      <c r="H196" s="235">
        <v>20</v>
      </c>
      <c r="I196" s="236"/>
      <c r="J196" s="237"/>
      <c r="K196" s="238">
        <f>ROUND(P196*H196,2)</f>
        <v>0</v>
      </c>
      <c r="L196" s="233" t="s">
        <v>144</v>
      </c>
      <c r="M196" s="239"/>
      <c r="N196" s="240" t="s">
        <v>1</v>
      </c>
      <c r="O196" s="241" t="s">
        <v>40</v>
      </c>
      <c r="P196" s="242">
        <f>I196+J196</f>
        <v>0</v>
      </c>
      <c r="Q196" s="242">
        <f>ROUND(I196*H196,2)</f>
        <v>0</v>
      </c>
      <c r="R196" s="242">
        <f>ROUND(J196*H196,2)</f>
        <v>0</v>
      </c>
      <c r="S196" s="90"/>
      <c r="T196" s="243">
        <f>S196*H196</f>
        <v>0</v>
      </c>
      <c r="U196" s="243">
        <v>0.097000000000000003</v>
      </c>
      <c r="V196" s="243">
        <f>U196*H196</f>
        <v>1.94</v>
      </c>
      <c r="W196" s="243">
        <v>0</v>
      </c>
      <c r="X196" s="244">
        <f>W196*H196</f>
        <v>0</v>
      </c>
      <c r="Y196" s="37"/>
      <c r="Z196" s="37"/>
      <c r="AA196" s="37"/>
      <c r="AB196" s="37"/>
      <c r="AC196" s="37"/>
      <c r="AD196" s="37"/>
      <c r="AE196" s="37"/>
      <c r="AR196" s="245" t="s">
        <v>145</v>
      </c>
      <c r="AT196" s="245" t="s">
        <v>140</v>
      </c>
      <c r="AU196" s="245" t="s">
        <v>85</v>
      </c>
      <c r="AY196" s="16" t="s">
        <v>139</v>
      </c>
      <c r="BE196" s="246">
        <f>IF(O196="základní",K196,0)</f>
        <v>0</v>
      </c>
      <c r="BF196" s="246">
        <f>IF(O196="snížená",K196,0)</f>
        <v>0</v>
      </c>
      <c r="BG196" s="246">
        <f>IF(O196="zákl. přenesená",K196,0)</f>
        <v>0</v>
      </c>
      <c r="BH196" s="246">
        <f>IF(O196="sníž. přenesená",K196,0)</f>
        <v>0</v>
      </c>
      <c r="BI196" s="246">
        <f>IF(O196="nulová",K196,0)</f>
        <v>0</v>
      </c>
      <c r="BJ196" s="16" t="s">
        <v>85</v>
      </c>
      <c r="BK196" s="246">
        <f>ROUND(P196*H196,2)</f>
        <v>0</v>
      </c>
      <c r="BL196" s="16" t="s">
        <v>146</v>
      </c>
      <c r="BM196" s="245" t="s">
        <v>203</v>
      </c>
    </row>
    <row r="197" s="2" customFormat="1">
      <c r="A197" s="37"/>
      <c r="B197" s="38"/>
      <c r="C197" s="39"/>
      <c r="D197" s="247" t="s">
        <v>148</v>
      </c>
      <c r="E197" s="39"/>
      <c r="F197" s="248" t="s">
        <v>202</v>
      </c>
      <c r="G197" s="39"/>
      <c r="H197" s="39"/>
      <c r="I197" s="144"/>
      <c r="J197" s="144"/>
      <c r="K197" s="39"/>
      <c r="L197" s="39"/>
      <c r="M197" s="43"/>
      <c r="N197" s="249"/>
      <c r="O197" s="250"/>
      <c r="P197" s="90"/>
      <c r="Q197" s="90"/>
      <c r="R197" s="90"/>
      <c r="S197" s="90"/>
      <c r="T197" s="90"/>
      <c r="U197" s="90"/>
      <c r="V197" s="90"/>
      <c r="W197" s="90"/>
      <c r="X197" s="91"/>
      <c r="Y197" s="37"/>
      <c r="Z197" s="37"/>
      <c r="AA197" s="37"/>
      <c r="AB197" s="37"/>
      <c r="AC197" s="37"/>
      <c r="AD197" s="37"/>
      <c r="AE197" s="37"/>
      <c r="AT197" s="16" t="s">
        <v>148</v>
      </c>
      <c r="AU197" s="16" t="s">
        <v>85</v>
      </c>
    </row>
    <row r="198" s="12" customFormat="1">
      <c r="A198" s="12"/>
      <c r="B198" s="251"/>
      <c r="C198" s="252"/>
      <c r="D198" s="247" t="s">
        <v>149</v>
      </c>
      <c r="E198" s="253" t="s">
        <v>1</v>
      </c>
      <c r="F198" s="254" t="s">
        <v>204</v>
      </c>
      <c r="G198" s="252"/>
      <c r="H198" s="253" t="s">
        <v>1</v>
      </c>
      <c r="I198" s="255"/>
      <c r="J198" s="255"/>
      <c r="K198" s="252"/>
      <c r="L198" s="252"/>
      <c r="M198" s="256"/>
      <c r="N198" s="257"/>
      <c r="O198" s="258"/>
      <c r="P198" s="258"/>
      <c r="Q198" s="258"/>
      <c r="R198" s="258"/>
      <c r="S198" s="258"/>
      <c r="T198" s="258"/>
      <c r="U198" s="258"/>
      <c r="V198" s="258"/>
      <c r="W198" s="258"/>
      <c r="X198" s="259"/>
      <c r="Y198" s="12"/>
      <c r="Z198" s="12"/>
      <c r="AA198" s="12"/>
      <c r="AB198" s="12"/>
      <c r="AC198" s="12"/>
      <c r="AD198" s="12"/>
      <c r="AE198" s="12"/>
      <c r="AT198" s="260" t="s">
        <v>149</v>
      </c>
      <c r="AU198" s="260" t="s">
        <v>85</v>
      </c>
      <c r="AV198" s="12" t="s">
        <v>85</v>
      </c>
      <c r="AW198" s="12" t="s">
        <v>5</v>
      </c>
      <c r="AX198" s="12" t="s">
        <v>77</v>
      </c>
      <c r="AY198" s="260" t="s">
        <v>139</v>
      </c>
    </row>
    <row r="199" s="13" customFormat="1">
      <c r="A199" s="13"/>
      <c r="B199" s="261"/>
      <c r="C199" s="262"/>
      <c r="D199" s="247" t="s">
        <v>149</v>
      </c>
      <c r="E199" s="263" t="s">
        <v>1</v>
      </c>
      <c r="F199" s="264" t="s">
        <v>205</v>
      </c>
      <c r="G199" s="262"/>
      <c r="H199" s="265">
        <v>11</v>
      </c>
      <c r="I199" s="266"/>
      <c r="J199" s="266"/>
      <c r="K199" s="262"/>
      <c r="L199" s="262"/>
      <c r="M199" s="267"/>
      <c r="N199" s="268"/>
      <c r="O199" s="269"/>
      <c r="P199" s="269"/>
      <c r="Q199" s="269"/>
      <c r="R199" s="269"/>
      <c r="S199" s="269"/>
      <c r="T199" s="269"/>
      <c r="U199" s="269"/>
      <c r="V199" s="269"/>
      <c r="W199" s="269"/>
      <c r="X199" s="270"/>
      <c r="Y199" s="13"/>
      <c r="Z199" s="13"/>
      <c r="AA199" s="13"/>
      <c r="AB199" s="13"/>
      <c r="AC199" s="13"/>
      <c r="AD199" s="13"/>
      <c r="AE199" s="13"/>
      <c r="AT199" s="271" t="s">
        <v>149</v>
      </c>
      <c r="AU199" s="271" t="s">
        <v>85</v>
      </c>
      <c r="AV199" s="13" t="s">
        <v>87</v>
      </c>
      <c r="AW199" s="13" t="s">
        <v>5</v>
      </c>
      <c r="AX199" s="13" t="s">
        <v>77</v>
      </c>
      <c r="AY199" s="271" t="s">
        <v>139</v>
      </c>
    </row>
    <row r="200" s="12" customFormat="1">
      <c r="A200" s="12"/>
      <c r="B200" s="251"/>
      <c r="C200" s="252"/>
      <c r="D200" s="247" t="s">
        <v>149</v>
      </c>
      <c r="E200" s="253" t="s">
        <v>1</v>
      </c>
      <c r="F200" s="254" t="s">
        <v>206</v>
      </c>
      <c r="G200" s="252"/>
      <c r="H200" s="253" t="s">
        <v>1</v>
      </c>
      <c r="I200" s="255"/>
      <c r="J200" s="255"/>
      <c r="K200" s="252"/>
      <c r="L200" s="252"/>
      <c r="M200" s="256"/>
      <c r="N200" s="257"/>
      <c r="O200" s="258"/>
      <c r="P200" s="258"/>
      <c r="Q200" s="258"/>
      <c r="R200" s="258"/>
      <c r="S200" s="258"/>
      <c r="T200" s="258"/>
      <c r="U200" s="258"/>
      <c r="V200" s="258"/>
      <c r="W200" s="258"/>
      <c r="X200" s="259"/>
      <c r="Y200" s="12"/>
      <c r="Z200" s="12"/>
      <c r="AA200" s="12"/>
      <c r="AB200" s="12"/>
      <c r="AC200" s="12"/>
      <c r="AD200" s="12"/>
      <c r="AE200" s="12"/>
      <c r="AT200" s="260" t="s">
        <v>149</v>
      </c>
      <c r="AU200" s="260" t="s">
        <v>85</v>
      </c>
      <c r="AV200" s="12" t="s">
        <v>85</v>
      </c>
      <c r="AW200" s="12" t="s">
        <v>5</v>
      </c>
      <c r="AX200" s="12" t="s">
        <v>77</v>
      </c>
      <c r="AY200" s="260" t="s">
        <v>139</v>
      </c>
    </row>
    <row r="201" s="13" customFormat="1">
      <c r="A201" s="13"/>
      <c r="B201" s="261"/>
      <c r="C201" s="262"/>
      <c r="D201" s="247" t="s">
        <v>149</v>
      </c>
      <c r="E201" s="263" t="s">
        <v>1</v>
      </c>
      <c r="F201" s="264" t="s">
        <v>207</v>
      </c>
      <c r="G201" s="262"/>
      <c r="H201" s="265">
        <v>9</v>
      </c>
      <c r="I201" s="266"/>
      <c r="J201" s="266"/>
      <c r="K201" s="262"/>
      <c r="L201" s="262"/>
      <c r="M201" s="267"/>
      <c r="N201" s="268"/>
      <c r="O201" s="269"/>
      <c r="P201" s="269"/>
      <c r="Q201" s="269"/>
      <c r="R201" s="269"/>
      <c r="S201" s="269"/>
      <c r="T201" s="269"/>
      <c r="U201" s="269"/>
      <c r="V201" s="269"/>
      <c r="W201" s="269"/>
      <c r="X201" s="270"/>
      <c r="Y201" s="13"/>
      <c r="Z201" s="13"/>
      <c r="AA201" s="13"/>
      <c r="AB201" s="13"/>
      <c r="AC201" s="13"/>
      <c r="AD201" s="13"/>
      <c r="AE201" s="13"/>
      <c r="AT201" s="271" t="s">
        <v>149</v>
      </c>
      <c r="AU201" s="271" t="s">
        <v>85</v>
      </c>
      <c r="AV201" s="13" t="s">
        <v>87</v>
      </c>
      <c r="AW201" s="13" t="s">
        <v>5</v>
      </c>
      <c r="AX201" s="13" t="s">
        <v>77</v>
      </c>
      <c r="AY201" s="271" t="s">
        <v>139</v>
      </c>
    </row>
    <row r="202" s="14" customFormat="1">
      <c r="A202" s="14"/>
      <c r="B202" s="272"/>
      <c r="C202" s="273"/>
      <c r="D202" s="247" t="s">
        <v>149</v>
      </c>
      <c r="E202" s="274" t="s">
        <v>1</v>
      </c>
      <c r="F202" s="275" t="s">
        <v>154</v>
      </c>
      <c r="G202" s="273"/>
      <c r="H202" s="276">
        <v>20</v>
      </c>
      <c r="I202" s="277"/>
      <c r="J202" s="277"/>
      <c r="K202" s="273"/>
      <c r="L202" s="273"/>
      <c r="M202" s="278"/>
      <c r="N202" s="279"/>
      <c r="O202" s="280"/>
      <c r="P202" s="280"/>
      <c r="Q202" s="280"/>
      <c r="R202" s="280"/>
      <c r="S202" s="280"/>
      <c r="T202" s="280"/>
      <c r="U202" s="280"/>
      <c r="V202" s="280"/>
      <c r="W202" s="280"/>
      <c r="X202" s="281"/>
      <c r="Y202" s="14"/>
      <c r="Z202" s="14"/>
      <c r="AA202" s="14"/>
      <c r="AB202" s="14"/>
      <c r="AC202" s="14"/>
      <c r="AD202" s="14"/>
      <c r="AE202" s="14"/>
      <c r="AT202" s="282" t="s">
        <v>149</v>
      </c>
      <c r="AU202" s="282" t="s">
        <v>85</v>
      </c>
      <c r="AV202" s="14" t="s">
        <v>146</v>
      </c>
      <c r="AW202" s="14" t="s">
        <v>5</v>
      </c>
      <c r="AX202" s="14" t="s">
        <v>85</v>
      </c>
      <c r="AY202" s="282" t="s">
        <v>139</v>
      </c>
    </row>
    <row r="203" s="12" customFormat="1">
      <c r="A203" s="12"/>
      <c r="B203" s="251"/>
      <c r="C203" s="252"/>
      <c r="D203" s="247" t="s">
        <v>149</v>
      </c>
      <c r="E203" s="253" t="s">
        <v>1</v>
      </c>
      <c r="F203" s="254" t="s">
        <v>155</v>
      </c>
      <c r="G203" s="252"/>
      <c r="H203" s="253" t="s">
        <v>1</v>
      </c>
      <c r="I203" s="255"/>
      <c r="J203" s="255"/>
      <c r="K203" s="252"/>
      <c r="L203" s="252"/>
      <c r="M203" s="256"/>
      <c r="N203" s="257"/>
      <c r="O203" s="258"/>
      <c r="P203" s="258"/>
      <c r="Q203" s="258"/>
      <c r="R203" s="258"/>
      <c r="S203" s="258"/>
      <c r="T203" s="258"/>
      <c r="U203" s="258"/>
      <c r="V203" s="258"/>
      <c r="W203" s="258"/>
      <c r="X203" s="259"/>
      <c r="Y203" s="12"/>
      <c r="Z203" s="12"/>
      <c r="AA203" s="12"/>
      <c r="AB203" s="12"/>
      <c r="AC203" s="12"/>
      <c r="AD203" s="12"/>
      <c r="AE203" s="12"/>
      <c r="AT203" s="260" t="s">
        <v>149</v>
      </c>
      <c r="AU203" s="260" t="s">
        <v>85</v>
      </c>
      <c r="AV203" s="12" t="s">
        <v>85</v>
      </c>
      <c r="AW203" s="12" t="s">
        <v>5</v>
      </c>
      <c r="AX203" s="12" t="s">
        <v>77</v>
      </c>
      <c r="AY203" s="260" t="s">
        <v>139</v>
      </c>
    </row>
    <row r="204" s="2" customFormat="1" ht="21.75" customHeight="1">
      <c r="A204" s="37"/>
      <c r="B204" s="38"/>
      <c r="C204" s="231" t="s">
        <v>145</v>
      </c>
      <c r="D204" s="231" t="s">
        <v>140</v>
      </c>
      <c r="E204" s="232" t="s">
        <v>208</v>
      </c>
      <c r="F204" s="233" t="s">
        <v>209</v>
      </c>
      <c r="G204" s="234" t="s">
        <v>164</v>
      </c>
      <c r="H204" s="235">
        <v>12</v>
      </c>
      <c r="I204" s="236"/>
      <c r="J204" s="237"/>
      <c r="K204" s="238">
        <f>ROUND(P204*H204,2)</f>
        <v>0</v>
      </c>
      <c r="L204" s="233" t="s">
        <v>144</v>
      </c>
      <c r="M204" s="239"/>
      <c r="N204" s="240" t="s">
        <v>1</v>
      </c>
      <c r="O204" s="241" t="s">
        <v>40</v>
      </c>
      <c r="P204" s="242">
        <f>I204+J204</f>
        <v>0</v>
      </c>
      <c r="Q204" s="242">
        <f>ROUND(I204*H204,2)</f>
        <v>0</v>
      </c>
      <c r="R204" s="242">
        <f>ROUND(J204*H204,2)</f>
        <v>0</v>
      </c>
      <c r="S204" s="90"/>
      <c r="T204" s="243">
        <f>S204*H204</f>
        <v>0</v>
      </c>
      <c r="U204" s="243">
        <v>0.10073</v>
      </c>
      <c r="V204" s="243">
        <f>U204*H204</f>
        <v>1.2087600000000001</v>
      </c>
      <c r="W204" s="243">
        <v>0</v>
      </c>
      <c r="X204" s="244">
        <f>W204*H204</f>
        <v>0</v>
      </c>
      <c r="Y204" s="37"/>
      <c r="Z204" s="37"/>
      <c r="AA204" s="37"/>
      <c r="AB204" s="37"/>
      <c r="AC204" s="37"/>
      <c r="AD204" s="37"/>
      <c r="AE204" s="37"/>
      <c r="AR204" s="245" t="s">
        <v>145</v>
      </c>
      <c r="AT204" s="245" t="s">
        <v>140</v>
      </c>
      <c r="AU204" s="245" t="s">
        <v>85</v>
      </c>
      <c r="AY204" s="16" t="s">
        <v>139</v>
      </c>
      <c r="BE204" s="246">
        <f>IF(O204="základní",K204,0)</f>
        <v>0</v>
      </c>
      <c r="BF204" s="246">
        <f>IF(O204="snížená",K204,0)</f>
        <v>0</v>
      </c>
      <c r="BG204" s="246">
        <f>IF(O204="zákl. přenesená",K204,0)</f>
        <v>0</v>
      </c>
      <c r="BH204" s="246">
        <f>IF(O204="sníž. přenesená",K204,0)</f>
        <v>0</v>
      </c>
      <c r="BI204" s="246">
        <f>IF(O204="nulová",K204,0)</f>
        <v>0</v>
      </c>
      <c r="BJ204" s="16" t="s">
        <v>85</v>
      </c>
      <c r="BK204" s="246">
        <f>ROUND(P204*H204,2)</f>
        <v>0</v>
      </c>
      <c r="BL204" s="16" t="s">
        <v>146</v>
      </c>
      <c r="BM204" s="245" t="s">
        <v>210</v>
      </c>
    </row>
    <row r="205" s="2" customFormat="1">
      <c r="A205" s="37"/>
      <c r="B205" s="38"/>
      <c r="C205" s="39"/>
      <c r="D205" s="247" t="s">
        <v>148</v>
      </c>
      <c r="E205" s="39"/>
      <c r="F205" s="248" t="s">
        <v>209</v>
      </c>
      <c r="G205" s="39"/>
      <c r="H205" s="39"/>
      <c r="I205" s="144"/>
      <c r="J205" s="144"/>
      <c r="K205" s="39"/>
      <c r="L205" s="39"/>
      <c r="M205" s="43"/>
      <c r="N205" s="249"/>
      <c r="O205" s="250"/>
      <c r="P205" s="90"/>
      <c r="Q205" s="90"/>
      <c r="R205" s="90"/>
      <c r="S205" s="90"/>
      <c r="T205" s="90"/>
      <c r="U205" s="90"/>
      <c r="V205" s="90"/>
      <c r="W205" s="90"/>
      <c r="X205" s="91"/>
      <c r="Y205" s="37"/>
      <c r="Z205" s="37"/>
      <c r="AA205" s="37"/>
      <c r="AB205" s="37"/>
      <c r="AC205" s="37"/>
      <c r="AD205" s="37"/>
      <c r="AE205" s="37"/>
      <c r="AT205" s="16" t="s">
        <v>148</v>
      </c>
      <c r="AU205" s="16" t="s">
        <v>85</v>
      </c>
    </row>
    <row r="206" s="12" customFormat="1">
      <c r="A206" s="12"/>
      <c r="B206" s="251"/>
      <c r="C206" s="252"/>
      <c r="D206" s="247" t="s">
        <v>149</v>
      </c>
      <c r="E206" s="253" t="s">
        <v>1</v>
      </c>
      <c r="F206" s="254" t="s">
        <v>211</v>
      </c>
      <c r="G206" s="252"/>
      <c r="H206" s="253" t="s">
        <v>1</v>
      </c>
      <c r="I206" s="255"/>
      <c r="J206" s="255"/>
      <c r="K206" s="252"/>
      <c r="L206" s="252"/>
      <c r="M206" s="256"/>
      <c r="N206" s="257"/>
      <c r="O206" s="258"/>
      <c r="P206" s="258"/>
      <c r="Q206" s="258"/>
      <c r="R206" s="258"/>
      <c r="S206" s="258"/>
      <c r="T206" s="258"/>
      <c r="U206" s="258"/>
      <c r="V206" s="258"/>
      <c r="W206" s="258"/>
      <c r="X206" s="259"/>
      <c r="Y206" s="12"/>
      <c r="Z206" s="12"/>
      <c r="AA206" s="12"/>
      <c r="AB206" s="12"/>
      <c r="AC206" s="12"/>
      <c r="AD206" s="12"/>
      <c r="AE206" s="12"/>
      <c r="AT206" s="260" t="s">
        <v>149</v>
      </c>
      <c r="AU206" s="260" t="s">
        <v>85</v>
      </c>
      <c r="AV206" s="12" t="s">
        <v>85</v>
      </c>
      <c r="AW206" s="12" t="s">
        <v>5</v>
      </c>
      <c r="AX206" s="12" t="s">
        <v>77</v>
      </c>
      <c r="AY206" s="260" t="s">
        <v>139</v>
      </c>
    </row>
    <row r="207" s="13" customFormat="1">
      <c r="A207" s="13"/>
      <c r="B207" s="261"/>
      <c r="C207" s="262"/>
      <c r="D207" s="247" t="s">
        <v>149</v>
      </c>
      <c r="E207" s="263" t="s">
        <v>1</v>
      </c>
      <c r="F207" s="264" t="s">
        <v>212</v>
      </c>
      <c r="G207" s="262"/>
      <c r="H207" s="265">
        <v>12</v>
      </c>
      <c r="I207" s="266"/>
      <c r="J207" s="266"/>
      <c r="K207" s="262"/>
      <c r="L207" s="262"/>
      <c r="M207" s="267"/>
      <c r="N207" s="268"/>
      <c r="O207" s="269"/>
      <c r="P207" s="269"/>
      <c r="Q207" s="269"/>
      <c r="R207" s="269"/>
      <c r="S207" s="269"/>
      <c r="T207" s="269"/>
      <c r="U207" s="269"/>
      <c r="V207" s="269"/>
      <c r="W207" s="269"/>
      <c r="X207" s="270"/>
      <c r="Y207" s="13"/>
      <c r="Z207" s="13"/>
      <c r="AA207" s="13"/>
      <c r="AB207" s="13"/>
      <c r="AC207" s="13"/>
      <c r="AD207" s="13"/>
      <c r="AE207" s="13"/>
      <c r="AT207" s="271" t="s">
        <v>149</v>
      </c>
      <c r="AU207" s="271" t="s">
        <v>85</v>
      </c>
      <c r="AV207" s="13" t="s">
        <v>87</v>
      </c>
      <c r="AW207" s="13" t="s">
        <v>5</v>
      </c>
      <c r="AX207" s="13" t="s">
        <v>77</v>
      </c>
      <c r="AY207" s="271" t="s">
        <v>139</v>
      </c>
    </row>
    <row r="208" s="14" customFormat="1">
      <c r="A208" s="14"/>
      <c r="B208" s="272"/>
      <c r="C208" s="273"/>
      <c r="D208" s="247" t="s">
        <v>149</v>
      </c>
      <c r="E208" s="274" t="s">
        <v>1</v>
      </c>
      <c r="F208" s="275" t="s">
        <v>154</v>
      </c>
      <c r="G208" s="273"/>
      <c r="H208" s="276">
        <v>12</v>
      </c>
      <c r="I208" s="277"/>
      <c r="J208" s="277"/>
      <c r="K208" s="273"/>
      <c r="L208" s="273"/>
      <c r="M208" s="278"/>
      <c r="N208" s="279"/>
      <c r="O208" s="280"/>
      <c r="P208" s="280"/>
      <c r="Q208" s="280"/>
      <c r="R208" s="280"/>
      <c r="S208" s="280"/>
      <c r="T208" s="280"/>
      <c r="U208" s="280"/>
      <c r="V208" s="280"/>
      <c r="W208" s="280"/>
      <c r="X208" s="281"/>
      <c r="Y208" s="14"/>
      <c r="Z208" s="14"/>
      <c r="AA208" s="14"/>
      <c r="AB208" s="14"/>
      <c r="AC208" s="14"/>
      <c r="AD208" s="14"/>
      <c r="AE208" s="14"/>
      <c r="AT208" s="282" t="s">
        <v>149</v>
      </c>
      <c r="AU208" s="282" t="s">
        <v>85</v>
      </c>
      <c r="AV208" s="14" t="s">
        <v>146</v>
      </c>
      <c r="AW208" s="14" t="s">
        <v>5</v>
      </c>
      <c r="AX208" s="14" t="s">
        <v>85</v>
      </c>
      <c r="AY208" s="282" t="s">
        <v>139</v>
      </c>
    </row>
    <row r="209" s="12" customFormat="1">
      <c r="A209" s="12"/>
      <c r="B209" s="251"/>
      <c r="C209" s="252"/>
      <c r="D209" s="247" t="s">
        <v>149</v>
      </c>
      <c r="E209" s="253" t="s">
        <v>1</v>
      </c>
      <c r="F209" s="254" t="s">
        <v>155</v>
      </c>
      <c r="G209" s="252"/>
      <c r="H209" s="253" t="s">
        <v>1</v>
      </c>
      <c r="I209" s="255"/>
      <c r="J209" s="255"/>
      <c r="K209" s="252"/>
      <c r="L209" s="252"/>
      <c r="M209" s="256"/>
      <c r="N209" s="257"/>
      <c r="O209" s="258"/>
      <c r="P209" s="258"/>
      <c r="Q209" s="258"/>
      <c r="R209" s="258"/>
      <c r="S209" s="258"/>
      <c r="T209" s="258"/>
      <c r="U209" s="258"/>
      <c r="V209" s="258"/>
      <c r="W209" s="258"/>
      <c r="X209" s="259"/>
      <c r="Y209" s="12"/>
      <c r="Z209" s="12"/>
      <c r="AA209" s="12"/>
      <c r="AB209" s="12"/>
      <c r="AC209" s="12"/>
      <c r="AD209" s="12"/>
      <c r="AE209" s="12"/>
      <c r="AT209" s="260" t="s">
        <v>149</v>
      </c>
      <c r="AU209" s="260" t="s">
        <v>85</v>
      </c>
      <c r="AV209" s="12" t="s">
        <v>85</v>
      </c>
      <c r="AW209" s="12" t="s">
        <v>5</v>
      </c>
      <c r="AX209" s="12" t="s">
        <v>77</v>
      </c>
      <c r="AY209" s="260" t="s">
        <v>139</v>
      </c>
    </row>
    <row r="210" s="2" customFormat="1" ht="21.75" customHeight="1">
      <c r="A210" s="37"/>
      <c r="B210" s="38"/>
      <c r="C210" s="231" t="s">
        <v>207</v>
      </c>
      <c r="D210" s="231" t="s">
        <v>140</v>
      </c>
      <c r="E210" s="232" t="s">
        <v>213</v>
      </c>
      <c r="F210" s="233" t="s">
        <v>214</v>
      </c>
      <c r="G210" s="234" t="s">
        <v>164</v>
      </c>
      <c r="H210" s="235">
        <v>10</v>
      </c>
      <c r="I210" s="236"/>
      <c r="J210" s="237"/>
      <c r="K210" s="238">
        <f>ROUND(P210*H210,2)</f>
        <v>0</v>
      </c>
      <c r="L210" s="233" t="s">
        <v>144</v>
      </c>
      <c r="M210" s="239"/>
      <c r="N210" s="240" t="s">
        <v>1</v>
      </c>
      <c r="O210" s="241" t="s">
        <v>40</v>
      </c>
      <c r="P210" s="242">
        <f>I210+J210</f>
        <v>0</v>
      </c>
      <c r="Q210" s="242">
        <f>ROUND(I210*H210,2)</f>
        <v>0</v>
      </c>
      <c r="R210" s="242">
        <f>ROUND(J210*H210,2)</f>
        <v>0</v>
      </c>
      <c r="S210" s="90"/>
      <c r="T210" s="243">
        <f>S210*H210</f>
        <v>0</v>
      </c>
      <c r="U210" s="243">
        <v>0.10446</v>
      </c>
      <c r="V210" s="243">
        <f>U210*H210</f>
        <v>1.0446</v>
      </c>
      <c r="W210" s="243">
        <v>0</v>
      </c>
      <c r="X210" s="244">
        <f>W210*H210</f>
        <v>0</v>
      </c>
      <c r="Y210" s="37"/>
      <c r="Z210" s="37"/>
      <c r="AA210" s="37"/>
      <c r="AB210" s="37"/>
      <c r="AC210" s="37"/>
      <c r="AD210" s="37"/>
      <c r="AE210" s="37"/>
      <c r="AR210" s="245" t="s">
        <v>145</v>
      </c>
      <c r="AT210" s="245" t="s">
        <v>140</v>
      </c>
      <c r="AU210" s="245" t="s">
        <v>85</v>
      </c>
      <c r="AY210" s="16" t="s">
        <v>139</v>
      </c>
      <c r="BE210" s="246">
        <f>IF(O210="základní",K210,0)</f>
        <v>0</v>
      </c>
      <c r="BF210" s="246">
        <f>IF(O210="snížená",K210,0)</f>
        <v>0</v>
      </c>
      <c r="BG210" s="246">
        <f>IF(O210="zákl. přenesená",K210,0)</f>
        <v>0</v>
      </c>
      <c r="BH210" s="246">
        <f>IF(O210="sníž. přenesená",K210,0)</f>
        <v>0</v>
      </c>
      <c r="BI210" s="246">
        <f>IF(O210="nulová",K210,0)</f>
        <v>0</v>
      </c>
      <c r="BJ210" s="16" t="s">
        <v>85</v>
      </c>
      <c r="BK210" s="246">
        <f>ROUND(P210*H210,2)</f>
        <v>0</v>
      </c>
      <c r="BL210" s="16" t="s">
        <v>146</v>
      </c>
      <c r="BM210" s="245" t="s">
        <v>215</v>
      </c>
    </row>
    <row r="211" s="2" customFormat="1">
      <c r="A211" s="37"/>
      <c r="B211" s="38"/>
      <c r="C211" s="39"/>
      <c r="D211" s="247" t="s">
        <v>148</v>
      </c>
      <c r="E211" s="39"/>
      <c r="F211" s="248" t="s">
        <v>214</v>
      </c>
      <c r="G211" s="39"/>
      <c r="H211" s="39"/>
      <c r="I211" s="144"/>
      <c r="J211" s="144"/>
      <c r="K211" s="39"/>
      <c r="L211" s="39"/>
      <c r="M211" s="43"/>
      <c r="N211" s="249"/>
      <c r="O211" s="250"/>
      <c r="P211" s="90"/>
      <c r="Q211" s="90"/>
      <c r="R211" s="90"/>
      <c r="S211" s="90"/>
      <c r="T211" s="90"/>
      <c r="U211" s="90"/>
      <c r="V211" s="90"/>
      <c r="W211" s="90"/>
      <c r="X211" s="91"/>
      <c r="Y211" s="37"/>
      <c r="Z211" s="37"/>
      <c r="AA211" s="37"/>
      <c r="AB211" s="37"/>
      <c r="AC211" s="37"/>
      <c r="AD211" s="37"/>
      <c r="AE211" s="37"/>
      <c r="AT211" s="16" t="s">
        <v>148</v>
      </c>
      <c r="AU211" s="16" t="s">
        <v>85</v>
      </c>
    </row>
    <row r="212" s="12" customFormat="1">
      <c r="A212" s="12"/>
      <c r="B212" s="251"/>
      <c r="C212" s="252"/>
      <c r="D212" s="247" t="s">
        <v>149</v>
      </c>
      <c r="E212" s="253" t="s">
        <v>1</v>
      </c>
      <c r="F212" s="254" t="s">
        <v>211</v>
      </c>
      <c r="G212" s="252"/>
      <c r="H212" s="253" t="s">
        <v>1</v>
      </c>
      <c r="I212" s="255"/>
      <c r="J212" s="255"/>
      <c r="K212" s="252"/>
      <c r="L212" s="252"/>
      <c r="M212" s="256"/>
      <c r="N212" s="257"/>
      <c r="O212" s="258"/>
      <c r="P212" s="258"/>
      <c r="Q212" s="258"/>
      <c r="R212" s="258"/>
      <c r="S212" s="258"/>
      <c r="T212" s="258"/>
      <c r="U212" s="258"/>
      <c r="V212" s="258"/>
      <c r="W212" s="258"/>
      <c r="X212" s="259"/>
      <c r="Y212" s="12"/>
      <c r="Z212" s="12"/>
      <c r="AA212" s="12"/>
      <c r="AB212" s="12"/>
      <c r="AC212" s="12"/>
      <c r="AD212" s="12"/>
      <c r="AE212" s="12"/>
      <c r="AT212" s="260" t="s">
        <v>149</v>
      </c>
      <c r="AU212" s="260" t="s">
        <v>85</v>
      </c>
      <c r="AV212" s="12" t="s">
        <v>85</v>
      </c>
      <c r="AW212" s="12" t="s">
        <v>5</v>
      </c>
      <c r="AX212" s="12" t="s">
        <v>77</v>
      </c>
      <c r="AY212" s="260" t="s">
        <v>139</v>
      </c>
    </row>
    <row r="213" s="13" customFormat="1">
      <c r="A213" s="13"/>
      <c r="B213" s="261"/>
      <c r="C213" s="262"/>
      <c r="D213" s="247" t="s">
        <v>149</v>
      </c>
      <c r="E213" s="263" t="s">
        <v>1</v>
      </c>
      <c r="F213" s="264" t="s">
        <v>216</v>
      </c>
      <c r="G213" s="262"/>
      <c r="H213" s="265">
        <v>10</v>
      </c>
      <c r="I213" s="266"/>
      <c r="J213" s="266"/>
      <c r="K213" s="262"/>
      <c r="L213" s="262"/>
      <c r="M213" s="267"/>
      <c r="N213" s="268"/>
      <c r="O213" s="269"/>
      <c r="P213" s="269"/>
      <c r="Q213" s="269"/>
      <c r="R213" s="269"/>
      <c r="S213" s="269"/>
      <c r="T213" s="269"/>
      <c r="U213" s="269"/>
      <c r="V213" s="269"/>
      <c r="W213" s="269"/>
      <c r="X213" s="270"/>
      <c r="Y213" s="13"/>
      <c r="Z213" s="13"/>
      <c r="AA213" s="13"/>
      <c r="AB213" s="13"/>
      <c r="AC213" s="13"/>
      <c r="AD213" s="13"/>
      <c r="AE213" s="13"/>
      <c r="AT213" s="271" t="s">
        <v>149</v>
      </c>
      <c r="AU213" s="271" t="s">
        <v>85</v>
      </c>
      <c r="AV213" s="13" t="s">
        <v>87</v>
      </c>
      <c r="AW213" s="13" t="s">
        <v>5</v>
      </c>
      <c r="AX213" s="13" t="s">
        <v>77</v>
      </c>
      <c r="AY213" s="271" t="s">
        <v>139</v>
      </c>
    </row>
    <row r="214" s="14" customFormat="1">
      <c r="A214" s="14"/>
      <c r="B214" s="272"/>
      <c r="C214" s="273"/>
      <c r="D214" s="247" t="s">
        <v>149</v>
      </c>
      <c r="E214" s="274" t="s">
        <v>1</v>
      </c>
      <c r="F214" s="275" t="s">
        <v>154</v>
      </c>
      <c r="G214" s="273"/>
      <c r="H214" s="276">
        <v>10</v>
      </c>
      <c r="I214" s="277"/>
      <c r="J214" s="277"/>
      <c r="K214" s="273"/>
      <c r="L214" s="273"/>
      <c r="M214" s="278"/>
      <c r="N214" s="279"/>
      <c r="O214" s="280"/>
      <c r="P214" s="280"/>
      <c r="Q214" s="280"/>
      <c r="R214" s="280"/>
      <c r="S214" s="280"/>
      <c r="T214" s="280"/>
      <c r="U214" s="280"/>
      <c r="V214" s="280"/>
      <c r="W214" s="280"/>
      <c r="X214" s="281"/>
      <c r="Y214" s="14"/>
      <c r="Z214" s="14"/>
      <c r="AA214" s="14"/>
      <c r="AB214" s="14"/>
      <c r="AC214" s="14"/>
      <c r="AD214" s="14"/>
      <c r="AE214" s="14"/>
      <c r="AT214" s="282" t="s">
        <v>149</v>
      </c>
      <c r="AU214" s="282" t="s">
        <v>85</v>
      </c>
      <c r="AV214" s="14" t="s">
        <v>146</v>
      </c>
      <c r="AW214" s="14" t="s">
        <v>5</v>
      </c>
      <c r="AX214" s="14" t="s">
        <v>85</v>
      </c>
      <c r="AY214" s="282" t="s">
        <v>139</v>
      </c>
    </row>
    <row r="215" s="12" customFormat="1">
      <c r="A215" s="12"/>
      <c r="B215" s="251"/>
      <c r="C215" s="252"/>
      <c r="D215" s="247" t="s">
        <v>149</v>
      </c>
      <c r="E215" s="253" t="s">
        <v>1</v>
      </c>
      <c r="F215" s="254" t="s">
        <v>155</v>
      </c>
      <c r="G215" s="252"/>
      <c r="H215" s="253" t="s">
        <v>1</v>
      </c>
      <c r="I215" s="255"/>
      <c r="J215" s="255"/>
      <c r="K215" s="252"/>
      <c r="L215" s="252"/>
      <c r="M215" s="256"/>
      <c r="N215" s="257"/>
      <c r="O215" s="258"/>
      <c r="P215" s="258"/>
      <c r="Q215" s="258"/>
      <c r="R215" s="258"/>
      <c r="S215" s="258"/>
      <c r="T215" s="258"/>
      <c r="U215" s="258"/>
      <c r="V215" s="258"/>
      <c r="W215" s="258"/>
      <c r="X215" s="259"/>
      <c r="Y215" s="12"/>
      <c r="Z215" s="12"/>
      <c r="AA215" s="12"/>
      <c r="AB215" s="12"/>
      <c r="AC215" s="12"/>
      <c r="AD215" s="12"/>
      <c r="AE215" s="12"/>
      <c r="AT215" s="260" t="s">
        <v>149</v>
      </c>
      <c r="AU215" s="260" t="s">
        <v>85</v>
      </c>
      <c r="AV215" s="12" t="s">
        <v>85</v>
      </c>
      <c r="AW215" s="12" t="s">
        <v>5</v>
      </c>
      <c r="AX215" s="12" t="s">
        <v>77</v>
      </c>
      <c r="AY215" s="260" t="s">
        <v>139</v>
      </c>
    </row>
    <row r="216" s="2" customFormat="1" ht="21.75" customHeight="1">
      <c r="A216" s="37"/>
      <c r="B216" s="38"/>
      <c r="C216" s="231" t="s">
        <v>217</v>
      </c>
      <c r="D216" s="231" t="s">
        <v>140</v>
      </c>
      <c r="E216" s="232" t="s">
        <v>218</v>
      </c>
      <c r="F216" s="233" t="s">
        <v>219</v>
      </c>
      <c r="G216" s="234" t="s">
        <v>164</v>
      </c>
      <c r="H216" s="235">
        <v>8</v>
      </c>
      <c r="I216" s="236"/>
      <c r="J216" s="237"/>
      <c r="K216" s="238">
        <f>ROUND(P216*H216,2)</f>
        <v>0</v>
      </c>
      <c r="L216" s="233" t="s">
        <v>144</v>
      </c>
      <c r="M216" s="239"/>
      <c r="N216" s="240" t="s">
        <v>1</v>
      </c>
      <c r="O216" s="241" t="s">
        <v>40</v>
      </c>
      <c r="P216" s="242">
        <f>I216+J216</f>
        <v>0</v>
      </c>
      <c r="Q216" s="242">
        <f>ROUND(I216*H216,2)</f>
        <v>0</v>
      </c>
      <c r="R216" s="242">
        <f>ROUND(J216*H216,2)</f>
        <v>0</v>
      </c>
      <c r="S216" s="90"/>
      <c r="T216" s="243">
        <f>S216*H216</f>
        <v>0</v>
      </c>
      <c r="U216" s="243">
        <v>0.10819</v>
      </c>
      <c r="V216" s="243">
        <f>U216*H216</f>
        <v>0.86551999999999996</v>
      </c>
      <c r="W216" s="243">
        <v>0</v>
      </c>
      <c r="X216" s="244">
        <f>W216*H216</f>
        <v>0</v>
      </c>
      <c r="Y216" s="37"/>
      <c r="Z216" s="37"/>
      <c r="AA216" s="37"/>
      <c r="AB216" s="37"/>
      <c r="AC216" s="37"/>
      <c r="AD216" s="37"/>
      <c r="AE216" s="37"/>
      <c r="AR216" s="245" t="s">
        <v>145</v>
      </c>
      <c r="AT216" s="245" t="s">
        <v>140</v>
      </c>
      <c r="AU216" s="245" t="s">
        <v>85</v>
      </c>
      <c r="AY216" s="16" t="s">
        <v>139</v>
      </c>
      <c r="BE216" s="246">
        <f>IF(O216="základní",K216,0)</f>
        <v>0</v>
      </c>
      <c r="BF216" s="246">
        <f>IF(O216="snížená",K216,0)</f>
        <v>0</v>
      </c>
      <c r="BG216" s="246">
        <f>IF(O216="zákl. přenesená",K216,0)</f>
        <v>0</v>
      </c>
      <c r="BH216" s="246">
        <f>IF(O216="sníž. přenesená",K216,0)</f>
        <v>0</v>
      </c>
      <c r="BI216" s="246">
        <f>IF(O216="nulová",K216,0)</f>
        <v>0</v>
      </c>
      <c r="BJ216" s="16" t="s">
        <v>85</v>
      </c>
      <c r="BK216" s="246">
        <f>ROUND(P216*H216,2)</f>
        <v>0</v>
      </c>
      <c r="BL216" s="16" t="s">
        <v>146</v>
      </c>
      <c r="BM216" s="245" t="s">
        <v>220</v>
      </c>
    </row>
    <row r="217" s="2" customFormat="1">
      <c r="A217" s="37"/>
      <c r="B217" s="38"/>
      <c r="C217" s="39"/>
      <c r="D217" s="247" t="s">
        <v>148</v>
      </c>
      <c r="E217" s="39"/>
      <c r="F217" s="248" t="s">
        <v>219</v>
      </c>
      <c r="G217" s="39"/>
      <c r="H217" s="39"/>
      <c r="I217" s="144"/>
      <c r="J217" s="144"/>
      <c r="K217" s="39"/>
      <c r="L217" s="39"/>
      <c r="M217" s="43"/>
      <c r="N217" s="249"/>
      <c r="O217" s="250"/>
      <c r="P217" s="90"/>
      <c r="Q217" s="90"/>
      <c r="R217" s="90"/>
      <c r="S217" s="90"/>
      <c r="T217" s="90"/>
      <c r="U217" s="90"/>
      <c r="V217" s="90"/>
      <c r="W217" s="90"/>
      <c r="X217" s="91"/>
      <c r="Y217" s="37"/>
      <c r="Z217" s="37"/>
      <c r="AA217" s="37"/>
      <c r="AB217" s="37"/>
      <c r="AC217" s="37"/>
      <c r="AD217" s="37"/>
      <c r="AE217" s="37"/>
      <c r="AT217" s="16" t="s">
        <v>148</v>
      </c>
      <c r="AU217" s="16" t="s">
        <v>85</v>
      </c>
    </row>
    <row r="218" s="12" customFormat="1">
      <c r="A218" s="12"/>
      <c r="B218" s="251"/>
      <c r="C218" s="252"/>
      <c r="D218" s="247" t="s">
        <v>149</v>
      </c>
      <c r="E218" s="253" t="s">
        <v>1</v>
      </c>
      <c r="F218" s="254" t="s">
        <v>211</v>
      </c>
      <c r="G218" s="252"/>
      <c r="H218" s="253" t="s">
        <v>1</v>
      </c>
      <c r="I218" s="255"/>
      <c r="J218" s="255"/>
      <c r="K218" s="252"/>
      <c r="L218" s="252"/>
      <c r="M218" s="256"/>
      <c r="N218" s="257"/>
      <c r="O218" s="258"/>
      <c r="P218" s="258"/>
      <c r="Q218" s="258"/>
      <c r="R218" s="258"/>
      <c r="S218" s="258"/>
      <c r="T218" s="258"/>
      <c r="U218" s="258"/>
      <c r="V218" s="258"/>
      <c r="W218" s="258"/>
      <c r="X218" s="259"/>
      <c r="Y218" s="12"/>
      <c r="Z218" s="12"/>
      <c r="AA218" s="12"/>
      <c r="AB218" s="12"/>
      <c r="AC218" s="12"/>
      <c r="AD218" s="12"/>
      <c r="AE218" s="12"/>
      <c r="AT218" s="260" t="s">
        <v>149</v>
      </c>
      <c r="AU218" s="260" t="s">
        <v>85</v>
      </c>
      <c r="AV218" s="12" t="s">
        <v>85</v>
      </c>
      <c r="AW218" s="12" t="s">
        <v>5</v>
      </c>
      <c r="AX218" s="12" t="s">
        <v>77</v>
      </c>
      <c r="AY218" s="260" t="s">
        <v>139</v>
      </c>
    </row>
    <row r="219" s="13" customFormat="1">
      <c r="A219" s="13"/>
      <c r="B219" s="261"/>
      <c r="C219" s="262"/>
      <c r="D219" s="247" t="s">
        <v>149</v>
      </c>
      <c r="E219" s="263" t="s">
        <v>1</v>
      </c>
      <c r="F219" s="264" t="s">
        <v>221</v>
      </c>
      <c r="G219" s="262"/>
      <c r="H219" s="265">
        <v>8</v>
      </c>
      <c r="I219" s="266"/>
      <c r="J219" s="266"/>
      <c r="K219" s="262"/>
      <c r="L219" s="262"/>
      <c r="M219" s="267"/>
      <c r="N219" s="268"/>
      <c r="O219" s="269"/>
      <c r="P219" s="269"/>
      <c r="Q219" s="269"/>
      <c r="R219" s="269"/>
      <c r="S219" s="269"/>
      <c r="T219" s="269"/>
      <c r="U219" s="269"/>
      <c r="V219" s="269"/>
      <c r="W219" s="269"/>
      <c r="X219" s="270"/>
      <c r="Y219" s="13"/>
      <c r="Z219" s="13"/>
      <c r="AA219" s="13"/>
      <c r="AB219" s="13"/>
      <c r="AC219" s="13"/>
      <c r="AD219" s="13"/>
      <c r="AE219" s="13"/>
      <c r="AT219" s="271" t="s">
        <v>149</v>
      </c>
      <c r="AU219" s="271" t="s">
        <v>85</v>
      </c>
      <c r="AV219" s="13" t="s">
        <v>87</v>
      </c>
      <c r="AW219" s="13" t="s">
        <v>5</v>
      </c>
      <c r="AX219" s="13" t="s">
        <v>77</v>
      </c>
      <c r="AY219" s="271" t="s">
        <v>139</v>
      </c>
    </row>
    <row r="220" s="14" customFormat="1">
      <c r="A220" s="14"/>
      <c r="B220" s="272"/>
      <c r="C220" s="273"/>
      <c r="D220" s="247" t="s">
        <v>149</v>
      </c>
      <c r="E220" s="274" t="s">
        <v>1</v>
      </c>
      <c r="F220" s="275" t="s">
        <v>154</v>
      </c>
      <c r="G220" s="273"/>
      <c r="H220" s="276">
        <v>8</v>
      </c>
      <c r="I220" s="277"/>
      <c r="J220" s="277"/>
      <c r="K220" s="273"/>
      <c r="L220" s="273"/>
      <c r="M220" s="278"/>
      <c r="N220" s="279"/>
      <c r="O220" s="280"/>
      <c r="P220" s="280"/>
      <c r="Q220" s="280"/>
      <c r="R220" s="280"/>
      <c r="S220" s="280"/>
      <c r="T220" s="280"/>
      <c r="U220" s="280"/>
      <c r="V220" s="280"/>
      <c r="W220" s="280"/>
      <c r="X220" s="281"/>
      <c r="Y220" s="14"/>
      <c r="Z220" s="14"/>
      <c r="AA220" s="14"/>
      <c r="AB220" s="14"/>
      <c r="AC220" s="14"/>
      <c r="AD220" s="14"/>
      <c r="AE220" s="14"/>
      <c r="AT220" s="282" t="s">
        <v>149</v>
      </c>
      <c r="AU220" s="282" t="s">
        <v>85</v>
      </c>
      <c r="AV220" s="14" t="s">
        <v>146</v>
      </c>
      <c r="AW220" s="14" t="s">
        <v>5</v>
      </c>
      <c r="AX220" s="14" t="s">
        <v>85</v>
      </c>
      <c r="AY220" s="282" t="s">
        <v>139</v>
      </c>
    </row>
    <row r="221" s="12" customFormat="1">
      <c r="A221" s="12"/>
      <c r="B221" s="251"/>
      <c r="C221" s="252"/>
      <c r="D221" s="247" t="s">
        <v>149</v>
      </c>
      <c r="E221" s="253" t="s">
        <v>1</v>
      </c>
      <c r="F221" s="254" t="s">
        <v>155</v>
      </c>
      <c r="G221" s="252"/>
      <c r="H221" s="253" t="s">
        <v>1</v>
      </c>
      <c r="I221" s="255"/>
      <c r="J221" s="255"/>
      <c r="K221" s="252"/>
      <c r="L221" s="252"/>
      <c r="M221" s="256"/>
      <c r="N221" s="257"/>
      <c r="O221" s="258"/>
      <c r="P221" s="258"/>
      <c r="Q221" s="258"/>
      <c r="R221" s="258"/>
      <c r="S221" s="258"/>
      <c r="T221" s="258"/>
      <c r="U221" s="258"/>
      <c r="V221" s="258"/>
      <c r="W221" s="258"/>
      <c r="X221" s="259"/>
      <c r="Y221" s="12"/>
      <c r="Z221" s="12"/>
      <c r="AA221" s="12"/>
      <c r="AB221" s="12"/>
      <c r="AC221" s="12"/>
      <c r="AD221" s="12"/>
      <c r="AE221" s="12"/>
      <c r="AT221" s="260" t="s">
        <v>149</v>
      </c>
      <c r="AU221" s="260" t="s">
        <v>85</v>
      </c>
      <c r="AV221" s="12" t="s">
        <v>85</v>
      </c>
      <c r="AW221" s="12" t="s">
        <v>5</v>
      </c>
      <c r="AX221" s="12" t="s">
        <v>77</v>
      </c>
      <c r="AY221" s="260" t="s">
        <v>139</v>
      </c>
    </row>
    <row r="222" s="2" customFormat="1" ht="21.75" customHeight="1">
      <c r="A222" s="37"/>
      <c r="B222" s="38"/>
      <c r="C222" s="231" t="s">
        <v>205</v>
      </c>
      <c r="D222" s="231" t="s">
        <v>140</v>
      </c>
      <c r="E222" s="232" t="s">
        <v>222</v>
      </c>
      <c r="F222" s="233" t="s">
        <v>223</v>
      </c>
      <c r="G222" s="234" t="s">
        <v>164</v>
      </c>
      <c r="H222" s="235">
        <v>6</v>
      </c>
      <c r="I222" s="236"/>
      <c r="J222" s="237"/>
      <c r="K222" s="238">
        <f>ROUND(P222*H222,2)</f>
        <v>0</v>
      </c>
      <c r="L222" s="233" t="s">
        <v>144</v>
      </c>
      <c r="M222" s="239"/>
      <c r="N222" s="240" t="s">
        <v>1</v>
      </c>
      <c r="O222" s="241" t="s">
        <v>40</v>
      </c>
      <c r="P222" s="242">
        <f>I222+J222</f>
        <v>0</v>
      </c>
      <c r="Q222" s="242">
        <f>ROUND(I222*H222,2)</f>
        <v>0</v>
      </c>
      <c r="R222" s="242">
        <f>ROUND(J222*H222,2)</f>
        <v>0</v>
      </c>
      <c r="S222" s="90"/>
      <c r="T222" s="243">
        <f>S222*H222</f>
        <v>0</v>
      </c>
      <c r="U222" s="243">
        <v>0.11192000000000001</v>
      </c>
      <c r="V222" s="243">
        <f>U222*H222</f>
        <v>0.67152000000000001</v>
      </c>
      <c r="W222" s="243">
        <v>0</v>
      </c>
      <c r="X222" s="244">
        <f>W222*H222</f>
        <v>0</v>
      </c>
      <c r="Y222" s="37"/>
      <c r="Z222" s="37"/>
      <c r="AA222" s="37"/>
      <c r="AB222" s="37"/>
      <c r="AC222" s="37"/>
      <c r="AD222" s="37"/>
      <c r="AE222" s="37"/>
      <c r="AR222" s="245" t="s">
        <v>145</v>
      </c>
      <c r="AT222" s="245" t="s">
        <v>140</v>
      </c>
      <c r="AU222" s="245" t="s">
        <v>85</v>
      </c>
      <c r="AY222" s="16" t="s">
        <v>139</v>
      </c>
      <c r="BE222" s="246">
        <f>IF(O222="základní",K222,0)</f>
        <v>0</v>
      </c>
      <c r="BF222" s="246">
        <f>IF(O222="snížená",K222,0)</f>
        <v>0</v>
      </c>
      <c r="BG222" s="246">
        <f>IF(O222="zákl. přenesená",K222,0)</f>
        <v>0</v>
      </c>
      <c r="BH222" s="246">
        <f>IF(O222="sníž. přenesená",K222,0)</f>
        <v>0</v>
      </c>
      <c r="BI222" s="246">
        <f>IF(O222="nulová",K222,0)</f>
        <v>0</v>
      </c>
      <c r="BJ222" s="16" t="s">
        <v>85</v>
      </c>
      <c r="BK222" s="246">
        <f>ROUND(P222*H222,2)</f>
        <v>0</v>
      </c>
      <c r="BL222" s="16" t="s">
        <v>146</v>
      </c>
      <c r="BM222" s="245" t="s">
        <v>224</v>
      </c>
    </row>
    <row r="223" s="2" customFormat="1">
      <c r="A223" s="37"/>
      <c r="B223" s="38"/>
      <c r="C223" s="39"/>
      <c r="D223" s="247" t="s">
        <v>148</v>
      </c>
      <c r="E223" s="39"/>
      <c r="F223" s="248" t="s">
        <v>223</v>
      </c>
      <c r="G223" s="39"/>
      <c r="H223" s="39"/>
      <c r="I223" s="144"/>
      <c r="J223" s="144"/>
      <c r="K223" s="39"/>
      <c r="L223" s="39"/>
      <c r="M223" s="43"/>
      <c r="N223" s="249"/>
      <c r="O223" s="250"/>
      <c r="P223" s="90"/>
      <c r="Q223" s="90"/>
      <c r="R223" s="90"/>
      <c r="S223" s="90"/>
      <c r="T223" s="90"/>
      <c r="U223" s="90"/>
      <c r="V223" s="90"/>
      <c r="W223" s="90"/>
      <c r="X223" s="91"/>
      <c r="Y223" s="37"/>
      <c r="Z223" s="37"/>
      <c r="AA223" s="37"/>
      <c r="AB223" s="37"/>
      <c r="AC223" s="37"/>
      <c r="AD223" s="37"/>
      <c r="AE223" s="37"/>
      <c r="AT223" s="16" t="s">
        <v>148</v>
      </c>
      <c r="AU223" s="16" t="s">
        <v>85</v>
      </c>
    </row>
    <row r="224" s="12" customFormat="1">
      <c r="A224" s="12"/>
      <c r="B224" s="251"/>
      <c r="C224" s="252"/>
      <c r="D224" s="247" t="s">
        <v>149</v>
      </c>
      <c r="E224" s="253" t="s">
        <v>1</v>
      </c>
      <c r="F224" s="254" t="s">
        <v>211</v>
      </c>
      <c r="G224" s="252"/>
      <c r="H224" s="253" t="s">
        <v>1</v>
      </c>
      <c r="I224" s="255"/>
      <c r="J224" s="255"/>
      <c r="K224" s="252"/>
      <c r="L224" s="252"/>
      <c r="M224" s="256"/>
      <c r="N224" s="257"/>
      <c r="O224" s="258"/>
      <c r="P224" s="258"/>
      <c r="Q224" s="258"/>
      <c r="R224" s="258"/>
      <c r="S224" s="258"/>
      <c r="T224" s="258"/>
      <c r="U224" s="258"/>
      <c r="V224" s="258"/>
      <c r="W224" s="258"/>
      <c r="X224" s="259"/>
      <c r="Y224" s="12"/>
      <c r="Z224" s="12"/>
      <c r="AA224" s="12"/>
      <c r="AB224" s="12"/>
      <c r="AC224" s="12"/>
      <c r="AD224" s="12"/>
      <c r="AE224" s="12"/>
      <c r="AT224" s="260" t="s">
        <v>149</v>
      </c>
      <c r="AU224" s="260" t="s">
        <v>85</v>
      </c>
      <c r="AV224" s="12" t="s">
        <v>85</v>
      </c>
      <c r="AW224" s="12" t="s">
        <v>5</v>
      </c>
      <c r="AX224" s="12" t="s">
        <v>77</v>
      </c>
      <c r="AY224" s="260" t="s">
        <v>139</v>
      </c>
    </row>
    <row r="225" s="13" customFormat="1">
      <c r="A225" s="13"/>
      <c r="B225" s="261"/>
      <c r="C225" s="262"/>
      <c r="D225" s="247" t="s">
        <v>149</v>
      </c>
      <c r="E225" s="263" t="s">
        <v>1</v>
      </c>
      <c r="F225" s="264" t="s">
        <v>225</v>
      </c>
      <c r="G225" s="262"/>
      <c r="H225" s="265">
        <v>6</v>
      </c>
      <c r="I225" s="266"/>
      <c r="J225" s="266"/>
      <c r="K225" s="262"/>
      <c r="L225" s="262"/>
      <c r="M225" s="267"/>
      <c r="N225" s="268"/>
      <c r="O225" s="269"/>
      <c r="P225" s="269"/>
      <c r="Q225" s="269"/>
      <c r="R225" s="269"/>
      <c r="S225" s="269"/>
      <c r="T225" s="269"/>
      <c r="U225" s="269"/>
      <c r="V225" s="269"/>
      <c r="W225" s="269"/>
      <c r="X225" s="270"/>
      <c r="Y225" s="13"/>
      <c r="Z225" s="13"/>
      <c r="AA225" s="13"/>
      <c r="AB225" s="13"/>
      <c r="AC225" s="13"/>
      <c r="AD225" s="13"/>
      <c r="AE225" s="13"/>
      <c r="AT225" s="271" t="s">
        <v>149</v>
      </c>
      <c r="AU225" s="271" t="s">
        <v>85</v>
      </c>
      <c r="AV225" s="13" t="s">
        <v>87</v>
      </c>
      <c r="AW225" s="13" t="s">
        <v>5</v>
      </c>
      <c r="AX225" s="13" t="s">
        <v>77</v>
      </c>
      <c r="AY225" s="271" t="s">
        <v>139</v>
      </c>
    </row>
    <row r="226" s="14" customFormat="1">
      <c r="A226" s="14"/>
      <c r="B226" s="272"/>
      <c r="C226" s="273"/>
      <c r="D226" s="247" t="s">
        <v>149</v>
      </c>
      <c r="E226" s="274" t="s">
        <v>1</v>
      </c>
      <c r="F226" s="275" t="s">
        <v>154</v>
      </c>
      <c r="G226" s="273"/>
      <c r="H226" s="276">
        <v>6</v>
      </c>
      <c r="I226" s="277"/>
      <c r="J226" s="277"/>
      <c r="K226" s="273"/>
      <c r="L226" s="273"/>
      <c r="M226" s="278"/>
      <c r="N226" s="279"/>
      <c r="O226" s="280"/>
      <c r="P226" s="280"/>
      <c r="Q226" s="280"/>
      <c r="R226" s="280"/>
      <c r="S226" s="280"/>
      <c r="T226" s="280"/>
      <c r="U226" s="280"/>
      <c r="V226" s="280"/>
      <c r="W226" s="280"/>
      <c r="X226" s="281"/>
      <c r="Y226" s="14"/>
      <c r="Z226" s="14"/>
      <c r="AA226" s="14"/>
      <c r="AB226" s="14"/>
      <c r="AC226" s="14"/>
      <c r="AD226" s="14"/>
      <c r="AE226" s="14"/>
      <c r="AT226" s="282" t="s">
        <v>149</v>
      </c>
      <c r="AU226" s="282" t="s">
        <v>85</v>
      </c>
      <c r="AV226" s="14" t="s">
        <v>146</v>
      </c>
      <c r="AW226" s="14" t="s">
        <v>5</v>
      </c>
      <c r="AX226" s="14" t="s">
        <v>85</v>
      </c>
      <c r="AY226" s="282" t="s">
        <v>139</v>
      </c>
    </row>
    <row r="227" s="12" customFormat="1">
      <c r="A227" s="12"/>
      <c r="B227" s="251"/>
      <c r="C227" s="252"/>
      <c r="D227" s="247" t="s">
        <v>149</v>
      </c>
      <c r="E227" s="253" t="s">
        <v>1</v>
      </c>
      <c r="F227" s="254" t="s">
        <v>155</v>
      </c>
      <c r="G227" s="252"/>
      <c r="H227" s="253" t="s">
        <v>1</v>
      </c>
      <c r="I227" s="255"/>
      <c r="J227" s="255"/>
      <c r="K227" s="252"/>
      <c r="L227" s="252"/>
      <c r="M227" s="256"/>
      <c r="N227" s="257"/>
      <c r="O227" s="258"/>
      <c r="P227" s="258"/>
      <c r="Q227" s="258"/>
      <c r="R227" s="258"/>
      <c r="S227" s="258"/>
      <c r="T227" s="258"/>
      <c r="U227" s="258"/>
      <c r="V227" s="258"/>
      <c r="W227" s="258"/>
      <c r="X227" s="259"/>
      <c r="Y227" s="12"/>
      <c r="Z227" s="12"/>
      <c r="AA227" s="12"/>
      <c r="AB227" s="12"/>
      <c r="AC227" s="12"/>
      <c r="AD227" s="12"/>
      <c r="AE227" s="12"/>
      <c r="AT227" s="260" t="s">
        <v>149</v>
      </c>
      <c r="AU227" s="260" t="s">
        <v>85</v>
      </c>
      <c r="AV227" s="12" t="s">
        <v>85</v>
      </c>
      <c r="AW227" s="12" t="s">
        <v>5</v>
      </c>
      <c r="AX227" s="12" t="s">
        <v>77</v>
      </c>
      <c r="AY227" s="260" t="s">
        <v>139</v>
      </c>
    </row>
    <row r="228" s="2" customFormat="1" ht="21.75" customHeight="1">
      <c r="A228" s="37"/>
      <c r="B228" s="38"/>
      <c r="C228" s="231" t="s">
        <v>226</v>
      </c>
      <c r="D228" s="231" t="s">
        <v>140</v>
      </c>
      <c r="E228" s="232" t="s">
        <v>227</v>
      </c>
      <c r="F228" s="233" t="s">
        <v>228</v>
      </c>
      <c r="G228" s="234" t="s">
        <v>164</v>
      </c>
      <c r="H228" s="235">
        <v>6</v>
      </c>
      <c r="I228" s="236"/>
      <c r="J228" s="237"/>
      <c r="K228" s="238">
        <f>ROUND(P228*H228,2)</f>
        <v>0</v>
      </c>
      <c r="L228" s="233" t="s">
        <v>144</v>
      </c>
      <c r="M228" s="239"/>
      <c r="N228" s="240" t="s">
        <v>1</v>
      </c>
      <c r="O228" s="241" t="s">
        <v>40</v>
      </c>
      <c r="P228" s="242">
        <f>I228+J228</f>
        <v>0</v>
      </c>
      <c r="Q228" s="242">
        <f>ROUND(I228*H228,2)</f>
        <v>0</v>
      </c>
      <c r="R228" s="242">
        <f>ROUND(J228*H228,2)</f>
        <v>0</v>
      </c>
      <c r="S228" s="90"/>
      <c r="T228" s="243">
        <f>S228*H228</f>
        <v>0</v>
      </c>
      <c r="U228" s="243">
        <v>0.11565</v>
      </c>
      <c r="V228" s="243">
        <f>U228*H228</f>
        <v>0.69389999999999996</v>
      </c>
      <c r="W228" s="243">
        <v>0</v>
      </c>
      <c r="X228" s="244">
        <f>W228*H228</f>
        <v>0</v>
      </c>
      <c r="Y228" s="37"/>
      <c r="Z228" s="37"/>
      <c r="AA228" s="37"/>
      <c r="AB228" s="37"/>
      <c r="AC228" s="37"/>
      <c r="AD228" s="37"/>
      <c r="AE228" s="37"/>
      <c r="AR228" s="245" t="s">
        <v>145</v>
      </c>
      <c r="AT228" s="245" t="s">
        <v>140</v>
      </c>
      <c r="AU228" s="245" t="s">
        <v>85</v>
      </c>
      <c r="AY228" s="16" t="s">
        <v>139</v>
      </c>
      <c r="BE228" s="246">
        <f>IF(O228="základní",K228,0)</f>
        <v>0</v>
      </c>
      <c r="BF228" s="246">
        <f>IF(O228="snížená",K228,0)</f>
        <v>0</v>
      </c>
      <c r="BG228" s="246">
        <f>IF(O228="zákl. přenesená",K228,0)</f>
        <v>0</v>
      </c>
      <c r="BH228" s="246">
        <f>IF(O228="sníž. přenesená",K228,0)</f>
        <v>0</v>
      </c>
      <c r="BI228" s="246">
        <f>IF(O228="nulová",K228,0)</f>
        <v>0</v>
      </c>
      <c r="BJ228" s="16" t="s">
        <v>85</v>
      </c>
      <c r="BK228" s="246">
        <f>ROUND(P228*H228,2)</f>
        <v>0</v>
      </c>
      <c r="BL228" s="16" t="s">
        <v>146</v>
      </c>
      <c r="BM228" s="245" t="s">
        <v>229</v>
      </c>
    </row>
    <row r="229" s="2" customFormat="1">
      <c r="A229" s="37"/>
      <c r="B229" s="38"/>
      <c r="C229" s="39"/>
      <c r="D229" s="247" t="s">
        <v>148</v>
      </c>
      <c r="E229" s="39"/>
      <c r="F229" s="248" t="s">
        <v>228</v>
      </c>
      <c r="G229" s="39"/>
      <c r="H229" s="39"/>
      <c r="I229" s="144"/>
      <c r="J229" s="144"/>
      <c r="K229" s="39"/>
      <c r="L229" s="39"/>
      <c r="M229" s="43"/>
      <c r="N229" s="249"/>
      <c r="O229" s="250"/>
      <c r="P229" s="90"/>
      <c r="Q229" s="90"/>
      <c r="R229" s="90"/>
      <c r="S229" s="90"/>
      <c r="T229" s="90"/>
      <c r="U229" s="90"/>
      <c r="V229" s="90"/>
      <c r="W229" s="90"/>
      <c r="X229" s="91"/>
      <c r="Y229" s="37"/>
      <c r="Z229" s="37"/>
      <c r="AA229" s="37"/>
      <c r="AB229" s="37"/>
      <c r="AC229" s="37"/>
      <c r="AD229" s="37"/>
      <c r="AE229" s="37"/>
      <c r="AT229" s="16" t="s">
        <v>148</v>
      </c>
      <c r="AU229" s="16" t="s">
        <v>85</v>
      </c>
    </row>
    <row r="230" s="12" customFormat="1">
      <c r="A230" s="12"/>
      <c r="B230" s="251"/>
      <c r="C230" s="252"/>
      <c r="D230" s="247" t="s">
        <v>149</v>
      </c>
      <c r="E230" s="253" t="s">
        <v>1</v>
      </c>
      <c r="F230" s="254" t="s">
        <v>211</v>
      </c>
      <c r="G230" s="252"/>
      <c r="H230" s="253" t="s">
        <v>1</v>
      </c>
      <c r="I230" s="255"/>
      <c r="J230" s="255"/>
      <c r="K230" s="252"/>
      <c r="L230" s="252"/>
      <c r="M230" s="256"/>
      <c r="N230" s="257"/>
      <c r="O230" s="258"/>
      <c r="P230" s="258"/>
      <c r="Q230" s="258"/>
      <c r="R230" s="258"/>
      <c r="S230" s="258"/>
      <c r="T230" s="258"/>
      <c r="U230" s="258"/>
      <c r="V230" s="258"/>
      <c r="W230" s="258"/>
      <c r="X230" s="259"/>
      <c r="Y230" s="12"/>
      <c r="Z230" s="12"/>
      <c r="AA230" s="12"/>
      <c r="AB230" s="12"/>
      <c r="AC230" s="12"/>
      <c r="AD230" s="12"/>
      <c r="AE230" s="12"/>
      <c r="AT230" s="260" t="s">
        <v>149</v>
      </c>
      <c r="AU230" s="260" t="s">
        <v>85</v>
      </c>
      <c r="AV230" s="12" t="s">
        <v>85</v>
      </c>
      <c r="AW230" s="12" t="s">
        <v>5</v>
      </c>
      <c r="AX230" s="12" t="s">
        <v>77</v>
      </c>
      <c r="AY230" s="260" t="s">
        <v>139</v>
      </c>
    </row>
    <row r="231" s="13" customFormat="1">
      <c r="A231" s="13"/>
      <c r="B231" s="261"/>
      <c r="C231" s="262"/>
      <c r="D231" s="247" t="s">
        <v>149</v>
      </c>
      <c r="E231" s="263" t="s">
        <v>1</v>
      </c>
      <c r="F231" s="264" t="s">
        <v>225</v>
      </c>
      <c r="G231" s="262"/>
      <c r="H231" s="265">
        <v>6</v>
      </c>
      <c r="I231" s="266"/>
      <c r="J231" s="266"/>
      <c r="K231" s="262"/>
      <c r="L231" s="262"/>
      <c r="M231" s="267"/>
      <c r="N231" s="268"/>
      <c r="O231" s="269"/>
      <c r="P231" s="269"/>
      <c r="Q231" s="269"/>
      <c r="R231" s="269"/>
      <c r="S231" s="269"/>
      <c r="T231" s="269"/>
      <c r="U231" s="269"/>
      <c r="V231" s="269"/>
      <c r="W231" s="269"/>
      <c r="X231" s="270"/>
      <c r="Y231" s="13"/>
      <c r="Z231" s="13"/>
      <c r="AA231" s="13"/>
      <c r="AB231" s="13"/>
      <c r="AC231" s="13"/>
      <c r="AD231" s="13"/>
      <c r="AE231" s="13"/>
      <c r="AT231" s="271" t="s">
        <v>149</v>
      </c>
      <c r="AU231" s="271" t="s">
        <v>85</v>
      </c>
      <c r="AV231" s="13" t="s">
        <v>87</v>
      </c>
      <c r="AW231" s="13" t="s">
        <v>5</v>
      </c>
      <c r="AX231" s="13" t="s">
        <v>77</v>
      </c>
      <c r="AY231" s="271" t="s">
        <v>139</v>
      </c>
    </row>
    <row r="232" s="14" customFormat="1">
      <c r="A232" s="14"/>
      <c r="B232" s="272"/>
      <c r="C232" s="273"/>
      <c r="D232" s="247" t="s">
        <v>149</v>
      </c>
      <c r="E232" s="274" t="s">
        <v>1</v>
      </c>
      <c r="F232" s="275" t="s">
        <v>154</v>
      </c>
      <c r="G232" s="273"/>
      <c r="H232" s="276">
        <v>6</v>
      </c>
      <c r="I232" s="277"/>
      <c r="J232" s="277"/>
      <c r="K232" s="273"/>
      <c r="L232" s="273"/>
      <c r="M232" s="278"/>
      <c r="N232" s="279"/>
      <c r="O232" s="280"/>
      <c r="P232" s="280"/>
      <c r="Q232" s="280"/>
      <c r="R232" s="280"/>
      <c r="S232" s="280"/>
      <c r="T232" s="280"/>
      <c r="U232" s="280"/>
      <c r="V232" s="280"/>
      <c r="W232" s="280"/>
      <c r="X232" s="281"/>
      <c r="Y232" s="14"/>
      <c r="Z232" s="14"/>
      <c r="AA232" s="14"/>
      <c r="AB232" s="14"/>
      <c r="AC232" s="14"/>
      <c r="AD232" s="14"/>
      <c r="AE232" s="14"/>
      <c r="AT232" s="282" t="s">
        <v>149</v>
      </c>
      <c r="AU232" s="282" t="s">
        <v>85</v>
      </c>
      <c r="AV232" s="14" t="s">
        <v>146</v>
      </c>
      <c r="AW232" s="14" t="s">
        <v>5</v>
      </c>
      <c r="AX232" s="14" t="s">
        <v>85</v>
      </c>
      <c r="AY232" s="282" t="s">
        <v>139</v>
      </c>
    </row>
    <row r="233" s="12" customFormat="1">
      <c r="A233" s="12"/>
      <c r="B233" s="251"/>
      <c r="C233" s="252"/>
      <c r="D233" s="247" t="s">
        <v>149</v>
      </c>
      <c r="E233" s="253" t="s">
        <v>1</v>
      </c>
      <c r="F233" s="254" t="s">
        <v>155</v>
      </c>
      <c r="G233" s="252"/>
      <c r="H233" s="253" t="s">
        <v>1</v>
      </c>
      <c r="I233" s="255"/>
      <c r="J233" s="255"/>
      <c r="K233" s="252"/>
      <c r="L233" s="252"/>
      <c r="M233" s="256"/>
      <c r="N233" s="257"/>
      <c r="O233" s="258"/>
      <c r="P233" s="258"/>
      <c r="Q233" s="258"/>
      <c r="R233" s="258"/>
      <c r="S233" s="258"/>
      <c r="T233" s="258"/>
      <c r="U233" s="258"/>
      <c r="V233" s="258"/>
      <c r="W233" s="258"/>
      <c r="X233" s="259"/>
      <c r="Y233" s="12"/>
      <c r="Z233" s="12"/>
      <c r="AA233" s="12"/>
      <c r="AB233" s="12"/>
      <c r="AC233" s="12"/>
      <c r="AD233" s="12"/>
      <c r="AE233" s="12"/>
      <c r="AT233" s="260" t="s">
        <v>149</v>
      </c>
      <c r="AU233" s="260" t="s">
        <v>85</v>
      </c>
      <c r="AV233" s="12" t="s">
        <v>85</v>
      </c>
      <c r="AW233" s="12" t="s">
        <v>5</v>
      </c>
      <c r="AX233" s="12" t="s">
        <v>77</v>
      </c>
      <c r="AY233" s="260" t="s">
        <v>139</v>
      </c>
    </row>
    <row r="234" s="2" customFormat="1" ht="21.75" customHeight="1">
      <c r="A234" s="37"/>
      <c r="B234" s="38"/>
      <c r="C234" s="231" t="s">
        <v>230</v>
      </c>
      <c r="D234" s="231" t="s">
        <v>140</v>
      </c>
      <c r="E234" s="232" t="s">
        <v>231</v>
      </c>
      <c r="F234" s="233" t="s">
        <v>232</v>
      </c>
      <c r="G234" s="234" t="s">
        <v>164</v>
      </c>
      <c r="H234" s="235">
        <v>4</v>
      </c>
      <c r="I234" s="236"/>
      <c r="J234" s="237"/>
      <c r="K234" s="238">
        <f>ROUND(P234*H234,2)</f>
        <v>0</v>
      </c>
      <c r="L234" s="233" t="s">
        <v>144</v>
      </c>
      <c r="M234" s="239"/>
      <c r="N234" s="240" t="s">
        <v>1</v>
      </c>
      <c r="O234" s="241" t="s">
        <v>40</v>
      </c>
      <c r="P234" s="242">
        <f>I234+J234</f>
        <v>0</v>
      </c>
      <c r="Q234" s="242">
        <f>ROUND(I234*H234,2)</f>
        <v>0</v>
      </c>
      <c r="R234" s="242">
        <f>ROUND(J234*H234,2)</f>
        <v>0</v>
      </c>
      <c r="S234" s="90"/>
      <c r="T234" s="243">
        <f>S234*H234</f>
        <v>0</v>
      </c>
      <c r="U234" s="243">
        <v>0.11938</v>
      </c>
      <c r="V234" s="243">
        <f>U234*H234</f>
        <v>0.47752</v>
      </c>
      <c r="W234" s="243">
        <v>0</v>
      </c>
      <c r="X234" s="244">
        <f>W234*H234</f>
        <v>0</v>
      </c>
      <c r="Y234" s="37"/>
      <c r="Z234" s="37"/>
      <c r="AA234" s="37"/>
      <c r="AB234" s="37"/>
      <c r="AC234" s="37"/>
      <c r="AD234" s="37"/>
      <c r="AE234" s="37"/>
      <c r="AR234" s="245" t="s">
        <v>145</v>
      </c>
      <c r="AT234" s="245" t="s">
        <v>140</v>
      </c>
      <c r="AU234" s="245" t="s">
        <v>85</v>
      </c>
      <c r="AY234" s="16" t="s">
        <v>139</v>
      </c>
      <c r="BE234" s="246">
        <f>IF(O234="základní",K234,0)</f>
        <v>0</v>
      </c>
      <c r="BF234" s="246">
        <f>IF(O234="snížená",K234,0)</f>
        <v>0</v>
      </c>
      <c r="BG234" s="246">
        <f>IF(O234="zákl. přenesená",K234,0)</f>
        <v>0</v>
      </c>
      <c r="BH234" s="246">
        <f>IF(O234="sníž. přenesená",K234,0)</f>
        <v>0</v>
      </c>
      <c r="BI234" s="246">
        <f>IF(O234="nulová",K234,0)</f>
        <v>0</v>
      </c>
      <c r="BJ234" s="16" t="s">
        <v>85</v>
      </c>
      <c r="BK234" s="246">
        <f>ROUND(P234*H234,2)</f>
        <v>0</v>
      </c>
      <c r="BL234" s="16" t="s">
        <v>146</v>
      </c>
      <c r="BM234" s="245" t="s">
        <v>233</v>
      </c>
    </row>
    <row r="235" s="2" customFormat="1">
      <c r="A235" s="37"/>
      <c r="B235" s="38"/>
      <c r="C235" s="39"/>
      <c r="D235" s="247" t="s">
        <v>148</v>
      </c>
      <c r="E235" s="39"/>
      <c r="F235" s="248" t="s">
        <v>232</v>
      </c>
      <c r="G235" s="39"/>
      <c r="H235" s="39"/>
      <c r="I235" s="144"/>
      <c r="J235" s="144"/>
      <c r="K235" s="39"/>
      <c r="L235" s="39"/>
      <c r="M235" s="43"/>
      <c r="N235" s="249"/>
      <c r="O235" s="250"/>
      <c r="P235" s="90"/>
      <c r="Q235" s="90"/>
      <c r="R235" s="90"/>
      <c r="S235" s="90"/>
      <c r="T235" s="90"/>
      <c r="U235" s="90"/>
      <c r="V235" s="90"/>
      <c r="W235" s="90"/>
      <c r="X235" s="91"/>
      <c r="Y235" s="37"/>
      <c r="Z235" s="37"/>
      <c r="AA235" s="37"/>
      <c r="AB235" s="37"/>
      <c r="AC235" s="37"/>
      <c r="AD235" s="37"/>
      <c r="AE235" s="37"/>
      <c r="AT235" s="16" t="s">
        <v>148</v>
      </c>
      <c r="AU235" s="16" t="s">
        <v>85</v>
      </c>
    </row>
    <row r="236" s="12" customFormat="1">
      <c r="A236" s="12"/>
      <c r="B236" s="251"/>
      <c r="C236" s="252"/>
      <c r="D236" s="247" t="s">
        <v>149</v>
      </c>
      <c r="E236" s="253" t="s">
        <v>1</v>
      </c>
      <c r="F236" s="254" t="s">
        <v>211</v>
      </c>
      <c r="G236" s="252"/>
      <c r="H236" s="253" t="s">
        <v>1</v>
      </c>
      <c r="I236" s="255"/>
      <c r="J236" s="255"/>
      <c r="K236" s="252"/>
      <c r="L236" s="252"/>
      <c r="M236" s="256"/>
      <c r="N236" s="257"/>
      <c r="O236" s="258"/>
      <c r="P236" s="258"/>
      <c r="Q236" s="258"/>
      <c r="R236" s="258"/>
      <c r="S236" s="258"/>
      <c r="T236" s="258"/>
      <c r="U236" s="258"/>
      <c r="V236" s="258"/>
      <c r="W236" s="258"/>
      <c r="X236" s="259"/>
      <c r="Y236" s="12"/>
      <c r="Z236" s="12"/>
      <c r="AA236" s="12"/>
      <c r="AB236" s="12"/>
      <c r="AC236" s="12"/>
      <c r="AD236" s="12"/>
      <c r="AE236" s="12"/>
      <c r="AT236" s="260" t="s">
        <v>149</v>
      </c>
      <c r="AU236" s="260" t="s">
        <v>85</v>
      </c>
      <c r="AV236" s="12" t="s">
        <v>85</v>
      </c>
      <c r="AW236" s="12" t="s">
        <v>5</v>
      </c>
      <c r="AX236" s="12" t="s">
        <v>77</v>
      </c>
      <c r="AY236" s="260" t="s">
        <v>139</v>
      </c>
    </row>
    <row r="237" s="13" customFormat="1">
      <c r="A237" s="13"/>
      <c r="B237" s="261"/>
      <c r="C237" s="262"/>
      <c r="D237" s="247" t="s">
        <v>149</v>
      </c>
      <c r="E237" s="263" t="s">
        <v>1</v>
      </c>
      <c r="F237" s="264" t="s">
        <v>234</v>
      </c>
      <c r="G237" s="262"/>
      <c r="H237" s="265">
        <v>4</v>
      </c>
      <c r="I237" s="266"/>
      <c r="J237" s="266"/>
      <c r="K237" s="262"/>
      <c r="L237" s="262"/>
      <c r="M237" s="267"/>
      <c r="N237" s="268"/>
      <c r="O237" s="269"/>
      <c r="P237" s="269"/>
      <c r="Q237" s="269"/>
      <c r="R237" s="269"/>
      <c r="S237" s="269"/>
      <c r="T237" s="269"/>
      <c r="U237" s="269"/>
      <c r="V237" s="269"/>
      <c r="W237" s="269"/>
      <c r="X237" s="270"/>
      <c r="Y237" s="13"/>
      <c r="Z237" s="13"/>
      <c r="AA237" s="13"/>
      <c r="AB237" s="13"/>
      <c r="AC237" s="13"/>
      <c r="AD237" s="13"/>
      <c r="AE237" s="13"/>
      <c r="AT237" s="271" t="s">
        <v>149</v>
      </c>
      <c r="AU237" s="271" t="s">
        <v>85</v>
      </c>
      <c r="AV237" s="13" t="s">
        <v>87</v>
      </c>
      <c r="AW237" s="13" t="s">
        <v>5</v>
      </c>
      <c r="AX237" s="13" t="s">
        <v>77</v>
      </c>
      <c r="AY237" s="271" t="s">
        <v>139</v>
      </c>
    </row>
    <row r="238" s="14" customFormat="1">
      <c r="A238" s="14"/>
      <c r="B238" s="272"/>
      <c r="C238" s="273"/>
      <c r="D238" s="247" t="s">
        <v>149</v>
      </c>
      <c r="E238" s="274" t="s">
        <v>1</v>
      </c>
      <c r="F238" s="275" t="s">
        <v>154</v>
      </c>
      <c r="G238" s="273"/>
      <c r="H238" s="276">
        <v>4</v>
      </c>
      <c r="I238" s="277"/>
      <c r="J238" s="277"/>
      <c r="K238" s="273"/>
      <c r="L238" s="273"/>
      <c r="M238" s="278"/>
      <c r="N238" s="279"/>
      <c r="O238" s="280"/>
      <c r="P238" s="280"/>
      <c r="Q238" s="280"/>
      <c r="R238" s="280"/>
      <c r="S238" s="280"/>
      <c r="T238" s="280"/>
      <c r="U238" s="280"/>
      <c r="V238" s="280"/>
      <c r="W238" s="280"/>
      <c r="X238" s="281"/>
      <c r="Y238" s="14"/>
      <c r="Z238" s="14"/>
      <c r="AA238" s="14"/>
      <c r="AB238" s="14"/>
      <c r="AC238" s="14"/>
      <c r="AD238" s="14"/>
      <c r="AE238" s="14"/>
      <c r="AT238" s="282" t="s">
        <v>149</v>
      </c>
      <c r="AU238" s="282" t="s">
        <v>85</v>
      </c>
      <c r="AV238" s="14" t="s">
        <v>146</v>
      </c>
      <c r="AW238" s="14" t="s">
        <v>5</v>
      </c>
      <c r="AX238" s="14" t="s">
        <v>85</v>
      </c>
      <c r="AY238" s="282" t="s">
        <v>139</v>
      </c>
    </row>
    <row r="239" s="12" customFormat="1">
      <c r="A239" s="12"/>
      <c r="B239" s="251"/>
      <c r="C239" s="252"/>
      <c r="D239" s="247" t="s">
        <v>149</v>
      </c>
      <c r="E239" s="253" t="s">
        <v>1</v>
      </c>
      <c r="F239" s="254" t="s">
        <v>155</v>
      </c>
      <c r="G239" s="252"/>
      <c r="H239" s="253" t="s">
        <v>1</v>
      </c>
      <c r="I239" s="255"/>
      <c r="J239" s="255"/>
      <c r="K239" s="252"/>
      <c r="L239" s="252"/>
      <c r="M239" s="256"/>
      <c r="N239" s="257"/>
      <c r="O239" s="258"/>
      <c r="P239" s="258"/>
      <c r="Q239" s="258"/>
      <c r="R239" s="258"/>
      <c r="S239" s="258"/>
      <c r="T239" s="258"/>
      <c r="U239" s="258"/>
      <c r="V239" s="258"/>
      <c r="W239" s="258"/>
      <c r="X239" s="259"/>
      <c r="Y239" s="12"/>
      <c r="Z239" s="12"/>
      <c r="AA239" s="12"/>
      <c r="AB239" s="12"/>
      <c r="AC239" s="12"/>
      <c r="AD239" s="12"/>
      <c r="AE239" s="12"/>
      <c r="AT239" s="260" t="s">
        <v>149</v>
      </c>
      <c r="AU239" s="260" t="s">
        <v>85</v>
      </c>
      <c r="AV239" s="12" t="s">
        <v>85</v>
      </c>
      <c r="AW239" s="12" t="s">
        <v>5</v>
      </c>
      <c r="AX239" s="12" t="s">
        <v>77</v>
      </c>
      <c r="AY239" s="260" t="s">
        <v>139</v>
      </c>
    </row>
    <row r="240" s="2" customFormat="1" ht="21.75" customHeight="1">
      <c r="A240" s="37"/>
      <c r="B240" s="38"/>
      <c r="C240" s="231" t="s">
        <v>235</v>
      </c>
      <c r="D240" s="231" t="s">
        <v>140</v>
      </c>
      <c r="E240" s="232" t="s">
        <v>236</v>
      </c>
      <c r="F240" s="233" t="s">
        <v>237</v>
      </c>
      <c r="G240" s="234" t="s">
        <v>164</v>
      </c>
      <c r="H240" s="235">
        <v>6</v>
      </c>
      <c r="I240" s="236"/>
      <c r="J240" s="237"/>
      <c r="K240" s="238">
        <f>ROUND(P240*H240,2)</f>
        <v>0</v>
      </c>
      <c r="L240" s="233" t="s">
        <v>144</v>
      </c>
      <c r="M240" s="239"/>
      <c r="N240" s="240" t="s">
        <v>1</v>
      </c>
      <c r="O240" s="241" t="s">
        <v>40</v>
      </c>
      <c r="P240" s="242">
        <f>I240+J240</f>
        <v>0</v>
      </c>
      <c r="Q240" s="242">
        <f>ROUND(I240*H240,2)</f>
        <v>0</v>
      </c>
      <c r="R240" s="242">
        <f>ROUND(J240*H240,2)</f>
        <v>0</v>
      </c>
      <c r="S240" s="90"/>
      <c r="T240" s="243">
        <f>S240*H240</f>
        <v>0</v>
      </c>
      <c r="U240" s="243">
        <v>0.12311999999999999</v>
      </c>
      <c r="V240" s="243">
        <f>U240*H240</f>
        <v>0.73871999999999993</v>
      </c>
      <c r="W240" s="243">
        <v>0</v>
      </c>
      <c r="X240" s="244">
        <f>W240*H240</f>
        <v>0</v>
      </c>
      <c r="Y240" s="37"/>
      <c r="Z240" s="37"/>
      <c r="AA240" s="37"/>
      <c r="AB240" s="37"/>
      <c r="AC240" s="37"/>
      <c r="AD240" s="37"/>
      <c r="AE240" s="37"/>
      <c r="AR240" s="245" t="s">
        <v>145</v>
      </c>
      <c r="AT240" s="245" t="s">
        <v>140</v>
      </c>
      <c r="AU240" s="245" t="s">
        <v>85</v>
      </c>
      <c r="AY240" s="16" t="s">
        <v>139</v>
      </c>
      <c r="BE240" s="246">
        <f>IF(O240="základní",K240,0)</f>
        <v>0</v>
      </c>
      <c r="BF240" s="246">
        <f>IF(O240="snížená",K240,0)</f>
        <v>0</v>
      </c>
      <c r="BG240" s="246">
        <f>IF(O240="zákl. přenesená",K240,0)</f>
        <v>0</v>
      </c>
      <c r="BH240" s="246">
        <f>IF(O240="sníž. přenesená",K240,0)</f>
        <v>0</v>
      </c>
      <c r="BI240" s="246">
        <f>IF(O240="nulová",K240,0)</f>
        <v>0</v>
      </c>
      <c r="BJ240" s="16" t="s">
        <v>85</v>
      </c>
      <c r="BK240" s="246">
        <f>ROUND(P240*H240,2)</f>
        <v>0</v>
      </c>
      <c r="BL240" s="16" t="s">
        <v>146</v>
      </c>
      <c r="BM240" s="245" t="s">
        <v>238</v>
      </c>
    </row>
    <row r="241" s="2" customFormat="1">
      <c r="A241" s="37"/>
      <c r="B241" s="38"/>
      <c r="C241" s="39"/>
      <c r="D241" s="247" t="s">
        <v>148</v>
      </c>
      <c r="E241" s="39"/>
      <c r="F241" s="248" t="s">
        <v>237</v>
      </c>
      <c r="G241" s="39"/>
      <c r="H241" s="39"/>
      <c r="I241" s="144"/>
      <c r="J241" s="144"/>
      <c r="K241" s="39"/>
      <c r="L241" s="39"/>
      <c r="M241" s="43"/>
      <c r="N241" s="249"/>
      <c r="O241" s="250"/>
      <c r="P241" s="90"/>
      <c r="Q241" s="90"/>
      <c r="R241" s="90"/>
      <c r="S241" s="90"/>
      <c r="T241" s="90"/>
      <c r="U241" s="90"/>
      <c r="V241" s="90"/>
      <c r="W241" s="90"/>
      <c r="X241" s="91"/>
      <c r="Y241" s="37"/>
      <c r="Z241" s="37"/>
      <c r="AA241" s="37"/>
      <c r="AB241" s="37"/>
      <c r="AC241" s="37"/>
      <c r="AD241" s="37"/>
      <c r="AE241" s="37"/>
      <c r="AT241" s="16" t="s">
        <v>148</v>
      </c>
      <c r="AU241" s="16" t="s">
        <v>85</v>
      </c>
    </row>
    <row r="242" s="12" customFormat="1">
      <c r="A242" s="12"/>
      <c r="B242" s="251"/>
      <c r="C242" s="252"/>
      <c r="D242" s="247" t="s">
        <v>149</v>
      </c>
      <c r="E242" s="253" t="s">
        <v>1</v>
      </c>
      <c r="F242" s="254" t="s">
        <v>211</v>
      </c>
      <c r="G242" s="252"/>
      <c r="H242" s="253" t="s">
        <v>1</v>
      </c>
      <c r="I242" s="255"/>
      <c r="J242" s="255"/>
      <c r="K242" s="252"/>
      <c r="L242" s="252"/>
      <c r="M242" s="256"/>
      <c r="N242" s="257"/>
      <c r="O242" s="258"/>
      <c r="P242" s="258"/>
      <c r="Q242" s="258"/>
      <c r="R242" s="258"/>
      <c r="S242" s="258"/>
      <c r="T242" s="258"/>
      <c r="U242" s="258"/>
      <c r="V242" s="258"/>
      <c r="W242" s="258"/>
      <c r="X242" s="259"/>
      <c r="Y242" s="12"/>
      <c r="Z242" s="12"/>
      <c r="AA242" s="12"/>
      <c r="AB242" s="12"/>
      <c r="AC242" s="12"/>
      <c r="AD242" s="12"/>
      <c r="AE242" s="12"/>
      <c r="AT242" s="260" t="s">
        <v>149</v>
      </c>
      <c r="AU242" s="260" t="s">
        <v>85</v>
      </c>
      <c r="AV242" s="12" t="s">
        <v>85</v>
      </c>
      <c r="AW242" s="12" t="s">
        <v>5</v>
      </c>
      <c r="AX242" s="12" t="s">
        <v>77</v>
      </c>
      <c r="AY242" s="260" t="s">
        <v>139</v>
      </c>
    </row>
    <row r="243" s="13" customFormat="1">
      <c r="A243" s="13"/>
      <c r="B243" s="261"/>
      <c r="C243" s="262"/>
      <c r="D243" s="247" t="s">
        <v>149</v>
      </c>
      <c r="E243" s="263" t="s">
        <v>1</v>
      </c>
      <c r="F243" s="264" t="s">
        <v>225</v>
      </c>
      <c r="G243" s="262"/>
      <c r="H243" s="265">
        <v>6</v>
      </c>
      <c r="I243" s="266"/>
      <c r="J243" s="266"/>
      <c r="K243" s="262"/>
      <c r="L243" s="262"/>
      <c r="M243" s="267"/>
      <c r="N243" s="268"/>
      <c r="O243" s="269"/>
      <c r="P243" s="269"/>
      <c r="Q243" s="269"/>
      <c r="R243" s="269"/>
      <c r="S243" s="269"/>
      <c r="T243" s="269"/>
      <c r="U243" s="269"/>
      <c r="V243" s="269"/>
      <c r="W243" s="269"/>
      <c r="X243" s="270"/>
      <c r="Y243" s="13"/>
      <c r="Z243" s="13"/>
      <c r="AA243" s="13"/>
      <c r="AB243" s="13"/>
      <c r="AC243" s="13"/>
      <c r="AD243" s="13"/>
      <c r="AE243" s="13"/>
      <c r="AT243" s="271" t="s">
        <v>149</v>
      </c>
      <c r="AU243" s="271" t="s">
        <v>85</v>
      </c>
      <c r="AV243" s="13" t="s">
        <v>87</v>
      </c>
      <c r="AW243" s="13" t="s">
        <v>5</v>
      </c>
      <c r="AX243" s="13" t="s">
        <v>77</v>
      </c>
      <c r="AY243" s="271" t="s">
        <v>139</v>
      </c>
    </row>
    <row r="244" s="14" customFormat="1">
      <c r="A244" s="14"/>
      <c r="B244" s="272"/>
      <c r="C244" s="273"/>
      <c r="D244" s="247" t="s">
        <v>149</v>
      </c>
      <c r="E244" s="274" t="s">
        <v>1</v>
      </c>
      <c r="F244" s="275" t="s">
        <v>154</v>
      </c>
      <c r="G244" s="273"/>
      <c r="H244" s="276">
        <v>6</v>
      </c>
      <c r="I244" s="277"/>
      <c r="J244" s="277"/>
      <c r="K244" s="273"/>
      <c r="L244" s="273"/>
      <c r="M244" s="278"/>
      <c r="N244" s="279"/>
      <c r="O244" s="280"/>
      <c r="P244" s="280"/>
      <c r="Q244" s="280"/>
      <c r="R244" s="280"/>
      <c r="S244" s="280"/>
      <c r="T244" s="280"/>
      <c r="U244" s="280"/>
      <c r="V244" s="280"/>
      <c r="W244" s="280"/>
      <c r="X244" s="281"/>
      <c r="Y244" s="14"/>
      <c r="Z244" s="14"/>
      <c r="AA244" s="14"/>
      <c r="AB244" s="14"/>
      <c r="AC244" s="14"/>
      <c r="AD244" s="14"/>
      <c r="AE244" s="14"/>
      <c r="AT244" s="282" t="s">
        <v>149</v>
      </c>
      <c r="AU244" s="282" t="s">
        <v>85</v>
      </c>
      <c r="AV244" s="14" t="s">
        <v>146</v>
      </c>
      <c r="AW244" s="14" t="s">
        <v>5</v>
      </c>
      <c r="AX244" s="14" t="s">
        <v>85</v>
      </c>
      <c r="AY244" s="282" t="s">
        <v>139</v>
      </c>
    </row>
    <row r="245" s="12" customFormat="1">
      <c r="A245" s="12"/>
      <c r="B245" s="251"/>
      <c r="C245" s="252"/>
      <c r="D245" s="247" t="s">
        <v>149</v>
      </c>
      <c r="E245" s="253" t="s">
        <v>1</v>
      </c>
      <c r="F245" s="254" t="s">
        <v>155</v>
      </c>
      <c r="G245" s="252"/>
      <c r="H245" s="253" t="s">
        <v>1</v>
      </c>
      <c r="I245" s="255"/>
      <c r="J245" s="255"/>
      <c r="K245" s="252"/>
      <c r="L245" s="252"/>
      <c r="M245" s="256"/>
      <c r="N245" s="257"/>
      <c r="O245" s="258"/>
      <c r="P245" s="258"/>
      <c r="Q245" s="258"/>
      <c r="R245" s="258"/>
      <c r="S245" s="258"/>
      <c r="T245" s="258"/>
      <c r="U245" s="258"/>
      <c r="V245" s="258"/>
      <c r="W245" s="258"/>
      <c r="X245" s="259"/>
      <c r="Y245" s="12"/>
      <c r="Z245" s="12"/>
      <c r="AA245" s="12"/>
      <c r="AB245" s="12"/>
      <c r="AC245" s="12"/>
      <c r="AD245" s="12"/>
      <c r="AE245" s="12"/>
      <c r="AT245" s="260" t="s">
        <v>149</v>
      </c>
      <c r="AU245" s="260" t="s">
        <v>85</v>
      </c>
      <c r="AV245" s="12" t="s">
        <v>85</v>
      </c>
      <c r="AW245" s="12" t="s">
        <v>5</v>
      </c>
      <c r="AX245" s="12" t="s">
        <v>77</v>
      </c>
      <c r="AY245" s="260" t="s">
        <v>139</v>
      </c>
    </row>
    <row r="246" s="2" customFormat="1" ht="21.75" customHeight="1">
      <c r="A246" s="37"/>
      <c r="B246" s="38"/>
      <c r="C246" s="231" t="s">
        <v>9</v>
      </c>
      <c r="D246" s="231" t="s">
        <v>140</v>
      </c>
      <c r="E246" s="232" t="s">
        <v>239</v>
      </c>
      <c r="F246" s="233" t="s">
        <v>240</v>
      </c>
      <c r="G246" s="234" t="s">
        <v>164</v>
      </c>
      <c r="H246" s="235">
        <v>6</v>
      </c>
      <c r="I246" s="236"/>
      <c r="J246" s="237"/>
      <c r="K246" s="238">
        <f>ROUND(P246*H246,2)</f>
        <v>0</v>
      </c>
      <c r="L246" s="233" t="s">
        <v>144</v>
      </c>
      <c r="M246" s="239"/>
      <c r="N246" s="240" t="s">
        <v>1</v>
      </c>
      <c r="O246" s="241" t="s">
        <v>40</v>
      </c>
      <c r="P246" s="242">
        <f>I246+J246</f>
        <v>0</v>
      </c>
      <c r="Q246" s="242">
        <f>ROUND(I246*H246,2)</f>
        <v>0</v>
      </c>
      <c r="R246" s="242">
        <f>ROUND(J246*H246,2)</f>
        <v>0</v>
      </c>
      <c r="S246" s="90"/>
      <c r="T246" s="243">
        <f>S246*H246</f>
        <v>0</v>
      </c>
      <c r="U246" s="243">
        <v>0.12684999999999999</v>
      </c>
      <c r="V246" s="243">
        <f>U246*H246</f>
        <v>0.76109999999999989</v>
      </c>
      <c r="W246" s="243">
        <v>0</v>
      </c>
      <c r="X246" s="244">
        <f>W246*H246</f>
        <v>0</v>
      </c>
      <c r="Y246" s="37"/>
      <c r="Z246" s="37"/>
      <c r="AA246" s="37"/>
      <c r="AB246" s="37"/>
      <c r="AC246" s="37"/>
      <c r="AD246" s="37"/>
      <c r="AE246" s="37"/>
      <c r="AR246" s="245" t="s">
        <v>145</v>
      </c>
      <c r="AT246" s="245" t="s">
        <v>140</v>
      </c>
      <c r="AU246" s="245" t="s">
        <v>85</v>
      </c>
      <c r="AY246" s="16" t="s">
        <v>139</v>
      </c>
      <c r="BE246" s="246">
        <f>IF(O246="základní",K246,0)</f>
        <v>0</v>
      </c>
      <c r="BF246" s="246">
        <f>IF(O246="snížená",K246,0)</f>
        <v>0</v>
      </c>
      <c r="BG246" s="246">
        <f>IF(O246="zákl. přenesená",K246,0)</f>
        <v>0</v>
      </c>
      <c r="BH246" s="246">
        <f>IF(O246="sníž. přenesená",K246,0)</f>
        <v>0</v>
      </c>
      <c r="BI246" s="246">
        <f>IF(O246="nulová",K246,0)</f>
        <v>0</v>
      </c>
      <c r="BJ246" s="16" t="s">
        <v>85</v>
      </c>
      <c r="BK246" s="246">
        <f>ROUND(P246*H246,2)</f>
        <v>0</v>
      </c>
      <c r="BL246" s="16" t="s">
        <v>146</v>
      </c>
      <c r="BM246" s="245" t="s">
        <v>241</v>
      </c>
    </row>
    <row r="247" s="2" customFormat="1">
      <c r="A247" s="37"/>
      <c r="B247" s="38"/>
      <c r="C247" s="39"/>
      <c r="D247" s="247" t="s">
        <v>148</v>
      </c>
      <c r="E247" s="39"/>
      <c r="F247" s="248" t="s">
        <v>240</v>
      </c>
      <c r="G247" s="39"/>
      <c r="H247" s="39"/>
      <c r="I247" s="144"/>
      <c r="J247" s="144"/>
      <c r="K247" s="39"/>
      <c r="L247" s="39"/>
      <c r="M247" s="43"/>
      <c r="N247" s="249"/>
      <c r="O247" s="250"/>
      <c r="P247" s="90"/>
      <c r="Q247" s="90"/>
      <c r="R247" s="90"/>
      <c r="S247" s="90"/>
      <c r="T247" s="90"/>
      <c r="U247" s="90"/>
      <c r="V247" s="90"/>
      <c r="W247" s="90"/>
      <c r="X247" s="91"/>
      <c r="Y247" s="37"/>
      <c r="Z247" s="37"/>
      <c r="AA247" s="37"/>
      <c r="AB247" s="37"/>
      <c r="AC247" s="37"/>
      <c r="AD247" s="37"/>
      <c r="AE247" s="37"/>
      <c r="AT247" s="16" t="s">
        <v>148</v>
      </c>
      <c r="AU247" s="16" t="s">
        <v>85</v>
      </c>
    </row>
    <row r="248" s="12" customFormat="1">
      <c r="A248" s="12"/>
      <c r="B248" s="251"/>
      <c r="C248" s="252"/>
      <c r="D248" s="247" t="s">
        <v>149</v>
      </c>
      <c r="E248" s="253" t="s">
        <v>1</v>
      </c>
      <c r="F248" s="254" t="s">
        <v>211</v>
      </c>
      <c r="G248" s="252"/>
      <c r="H248" s="253" t="s">
        <v>1</v>
      </c>
      <c r="I248" s="255"/>
      <c r="J248" s="255"/>
      <c r="K248" s="252"/>
      <c r="L248" s="252"/>
      <c r="M248" s="256"/>
      <c r="N248" s="257"/>
      <c r="O248" s="258"/>
      <c r="P248" s="258"/>
      <c r="Q248" s="258"/>
      <c r="R248" s="258"/>
      <c r="S248" s="258"/>
      <c r="T248" s="258"/>
      <c r="U248" s="258"/>
      <c r="V248" s="258"/>
      <c r="W248" s="258"/>
      <c r="X248" s="259"/>
      <c r="Y248" s="12"/>
      <c r="Z248" s="12"/>
      <c r="AA248" s="12"/>
      <c r="AB248" s="12"/>
      <c r="AC248" s="12"/>
      <c r="AD248" s="12"/>
      <c r="AE248" s="12"/>
      <c r="AT248" s="260" t="s">
        <v>149</v>
      </c>
      <c r="AU248" s="260" t="s">
        <v>85</v>
      </c>
      <c r="AV248" s="12" t="s">
        <v>85</v>
      </c>
      <c r="AW248" s="12" t="s">
        <v>5</v>
      </c>
      <c r="AX248" s="12" t="s">
        <v>77</v>
      </c>
      <c r="AY248" s="260" t="s">
        <v>139</v>
      </c>
    </row>
    <row r="249" s="13" customFormat="1">
      <c r="A249" s="13"/>
      <c r="B249" s="261"/>
      <c r="C249" s="262"/>
      <c r="D249" s="247" t="s">
        <v>149</v>
      </c>
      <c r="E249" s="263" t="s">
        <v>1</v>
      </c>
      <c r="F249" s="264" t="s">
        <v>225</v>
      </c>
      <c r="G249" s="262"/>
      <c r="H249" s="265">
        <v>6</v>
      </c>
      <c r="I249" s="266"/>
      <c r="J249" s="266"/>
      <c r="K249" s="262"/>
      <c r="L249" s="262"/>
      <c r="M249" s="267"/>
      <c r="N249" s="268"/>
      <c r="O249" s="269"/>
      <c r="P249" s="269"/>
      <c r="Q249" s="269"/>
      <c r="R249" s="269"/>
      <c r="S249" s="269"/>
      <c r="T249" s="269"/>
      <c r="U249" s="269"/>
      <c r="V249" s="269"/>
      <c r="W249" s="269"/>
      <c r="X249" s="270"/>
      <c r="Y249" s="13"/>
      <c r="Z249" s="13"/>
      <c r="AA249" s="13"/>
      <c r="AB249" s="13"/>
      <c r="AC249" s="13"/>
      <c r="AD249" s="13"/>
      <c r="AE249" s="13"/>
      <c r="AT249" s="271" t="s">
        <v>149</v>
      </c>
      <c r="AU249" s="271" t="s">
        <v>85</v>
      </c>
      <c r="AV249" s="13" t="s">
        <v>87</v>
      </c>
      <c r="AW249" s="13" t="s">
        <v>5</v>
      </c>
      <c r="AX249" s="13" t="s">
        <v>77</v>
      </c>
      <c r="AY249" s="271" t="s">
        <v>139</v>
      </c>
    </row>
    <row r="250" s="14" customFormat="1">
      <c r="A250" s="14"/>
      <c r="B250" s="272"/>
      <c r="C250" s="273"/>
      <c r="D250" s="247" t="s">
        <v>149</v>
      </c>
      <c r="E250" s="274" t="s">
        <v>1</v>
      </c>
      <c r="F250" s="275" t="s">
        <v>154</v>
      </c>
      <c r="G250" s="273"/>
      <c r="H250" s="276">
        <v>6</v>
      </c>
      <c r="I250" s="277"/>
      <c r="J250" s="277"/>
      <c r="K250" s="273"/>
      <c r="L250" s="273"/>
      <c r="M250" s="278"/>
      <c r="N250" s="279"/>
      <c r="O250" s="280"/>
      <c r="P250" s="280"/>
      <c r="Q250" s="280"/>
      <c r="R250" s="280"/>
      <c r="S250" s="280"/>
      <c r="T250" s="280"/>
      <c r="U250" s="280"/>
      <c r="V250" s="280"/>
      <c r="W250" s="280"/>
      <c r="X250" s="281"/>
      <c r="Y250" s="14"/>
      <c r="Z250" s="14"/>
      <c r="AA250" s="14"/>
      <c r="AB250" s="14"/>
      <c r="AC250" s="14"/>
      <c r="AD250" s="14"/>
      <c r="AE250" s="14"/>
      <c r="AT250" s="282" t="s">
        <v>149</v>
      </c>
      <c r="AU250" s="282" t="s">
        <v>85</v>
      </c>
      <c r="AV250" s="14" t="s">
        <v>146</v>
      </c>
      <c r="AW250" s="14" t="s">
        <v>5</v>
      </c>
      <c r="AX250" s="14" t="s">
        <v>85</v>
      </c>
      <c r="AY250" s="282" t="s">
        <v>139</v>
      </c>
    </row>
    <row r="251" s="12" customFormat="1">
      <c r="A251" s="12"/>
      <c r="B251" s="251"/>
      <c r="C251" s="252"/>
      <c r="D251" s="247" t="s">
        <v>149</v>
      </c>
      <c r="E251" s="253" t="s">
        <v>1</v>
      </c>
      <c r="F251" s="254" t="s">
        <v>155</v>
      </c>
      <c r="G251" s="252"/>
      <c r="H251" s="253" t="s">
        <v>1</v>
      </c>
      <c r="I251" s="255"/>
      <c r="J251" s="255"/>
      <c r="K251" s="252"/>
      <c r="L251" s="252"/>
      <c r="M251" s="256"/>
      <c r="N251" s="257"/>
      <c r="O251" s="258"/>
      <c r="P251" s="258"/>
      <c r="Q251" s="258"/>
      <c r="R251" s="258"/>
      <c r="S251" s="258"/>
      <c r="T251" s="258"/>
      <c r="U251" s="258"/>
      <c r="V251" s="258"/>
      <c r="W251" s="258"/>
      <c r="X251" s="259"/>
      <c r="Y251" s="12"/>
      <c r="Z251" s="12"/>
      <c r="AA251" s="12"/>
      <c r="AB251" s="12"/>
      <c r="AC251" s="12"/>
      <c r="AD251" s="12"/>
      <c r="AE251" s="12"/>
      <c r="AT251" s="260" t="s">
        <v>149</v>
      </c>
      <c r="AU251" s="260" t="s">
        <v>85</v>
      </c>
      <c r="AV251" s="12" t="s">
        <v>85</v>
      </c>
      <c r="AW251" s="12" t="s">
        <v>5</v>
      </c>
      <c r="AX251" s="12" t="s">
        <v>77</v>
      </c>
      <c r="AY251" s="260" t="s">
        <v>139</v>
      </c>
    </row>
    <row r="252" s="2" customFormat="1" ht="21.75" customHeight="1">
      <c r="A252" s="37"/>
      <c r="B252" s="38"/>
      <c r="C252" s="231" t="s">
        <v>242</v>
      </c>
      <c r="D252" s="231" t="s">
        <v>140</v>
      </c>
      <c r="E252" s="232" t="s">
        <v>243</v>
      </c>
      <c r="F252" s="233" t="s">
        <v>244</v>
      </c>
      <c r="G252" s="234" t="s">
        <v>164</v>
      </c>
      <c r="H252" s="235">
        <v>6</v>
      </c>
      <c r="I252" s="236"/>
      <c r="J252" s="237"/>
      <c r="K252" s="238">
        <f>ROUND(P252*H252,2)</f>
        <v>0</v>
      </c>
      <c r="L252" s="233" t="s">
        <v>144</v>
      </c>
      <c r="M252" s="239"/>
      <c r="N252" s="240" t="s">
        <v>1</v>
      </c>
      <c r="O252" s="241" t="s">
        <v>40</v>
      </c>
      <c r="P252" s="242">
        <f>I252+J252</f>
        <v>0</v>
      </c>
      <c r="Q252" s="242">
        <f>ROUND(I252*H252,2)</f>
        <v>0</v>
      </c>
      <c r="R252" s="242">
        <f>ROUND(J252*H252,2)</f>
        <v>0</v>
      </c>
      <c r="S252" s="90"/>
      <c r="T252" s="243">
        <f>S252*H252</f>
        <v>0</v>
      </c>
      <c r="U252" s="243">
        <v>0.13058</v>
      </c>
      <c r="V252" s="243">
        <f>U252*H252</f>
        <v>0.78347999999999995</v>
      </c>
      <c r="W252" s="243">
        <v>0</v>
      </c>
      <c r="X252" s="244">
        <f>W252*H252</f>
        <v>0</v>
      </c>
      <c r="Y252" s="37"/>
      <c r="Z252" s="37"/>
      <c r="AA252" s="37"/>
      <c r="AB252" s="37"/>
      <c r="AC252" s="37"/>
      <c r="AD252" s="37"/>
      <c r="AE252" s="37"/>
      <c r="AR252" s="245" t="s">
        <v>145</v>
      </c>
      <c r="AT252" s="245" t="s">
        <v>140</v>
      </c>
      <c r="AU252" s="245" t="s">
        <v>85</v>
      </c>
      <c r="AY252" s="16" t="s">
        <v>139</v>
      </c>
      <c r="BE252" s="246">
        <f>IF(O252="základní",K252,0)</f>
        <v>0</v>
      </c>
      <c r="BF252" s="246">
        <f>IF(O252="snížená",K252,0)</f>
        <v>0</v>
      </c>
      <c r="BG252" s="246">
        <f>IF(O252="zákl. přenesená",K252,0)</f>
        <v>0</v>
      </c>
      <c r="BH252" s="246">
        <f>IF(O252="sníž. přenesená",K252,0)</f>
        <v>0</v>
      </c>
      <c r="BI252" s="246">
        <f>IF(O252="nulová",K252,0)</f>
        <v>0</v>
      </c>
      <c r="BJ252" s="16" t="s">
        <v>85</v>
      </c>
      <c r="BK252" s="246">
        <f>ROUND(P252*H252,2)</f>
        <v>0</v>
      </c>
      <c r="BL252" s="16" t="s">
        <v>146</v>
      </c>
      <c r="BM252" s="245" t="s">
        <v>245</v>
      </c>
    </row>
    <row r="253" s="2" customFormat="1">
      <c r="A253" s="37"/>
      <c r="B253" s="38"/>
      <c r="C253" s="39"/>
      <c r="D253" s="247" t="s">
        <v>148</v>
      </c>
      <c r="E253" s="39"/>
      <c r="F253" s="248" t="s">
        <v>244</v>
      </c>
      <c r="G253" s="39"/>
      <c r="H253" s="39"/>
      <c r="I253" s="144"/>
      <c r="J253" s="144"/>
      <c r="K253" s="39"/>
      <c r="L253" s="39"/>
      <c r="M253" s="43"/>
      <c r="N253" s="249"/>
      <c r="O253" s="250"/>
      <c r="P253" s="90"/>
      <c r="Q253" s="90"/>
      <c r="R253" s="90"/>
      <c r="S253" s="90"/>
      <c r="T253" s="90"/>
      <c r="U253" s="90"/>
      <c r="V253" s="90"/>
      <c r="W253" s="90"/>
      <c r="X253" s="91"/>
      <c r="Y253" s="37"/>
      <c r="Z253" s="37"/>
      <c r="AA253" s="37"/>
      <c r="AB253" s="37"/>
      <c r="AC253" s="37"/>
      <c r="AD253" s="37"/>
      <c r="AE253" s="37"/>
      <c r="AT253" s="16" t="s">
        <v>148</v>
      </c>
      <c r="AU253" s="16" t="s">
        <v>85</v>
      </c>
    </row>
    <row r="254" s="12" customFormat="1">
      <c r="A254" s="12"/>
      <c r="B254" s="251"/>
      <c r="C254" s="252"/>
      <c r="D254" s="247" t="s">
        <v>149</v>
      </c>
      <c r="E254" s="253" t="s">
        <v>1</v>
      </c>
      <c r="F254" s="254" t="s">
        <v>211</v>
      </c>
      <c r="G254" s="252"/>
      <c r="H254" s="253" t="s">
        <v>1</v>
      </c>
      <c r="I254" s="255"/>
      <c r="J254" s="255"/>
      <c r="K254" s="252"/>
      <c r="L254" s="252"/>
      <c r="M254" s="256"/>
      <c r="N254" s="257"/>
      <c r="O254" s="258"/>
      <c r="P254" s="258"/>
      <c r="Q254" s="258"/>
      <c r="R254" s="258"/>
      <c r="S254" s="258"/>
      <c r="T254" s="258"/>
      <c r="U254" s="258"/>
      <c r="V254" s="258"/>
      <c r="W254" s="258"/>
      <c r="X254" s="259"/>
      <c r="Y254" s="12"/>
      <c r="Z254" s="12"/>
      <c r="AA254" s="12"/>
      <c r="AB254" s="12"/>
      <c r="AC254" s="12"/>
      <c r="AD254" s="12"/>
      <c r="AE254" s="12"/>
      <c r="AT254" s="260" t="s">
        <v>149</v>
      </c>
      <c r="AU254" s="260" t="s">
        <v>85</v>
      </c>
      <c r="AV254" s="12" t="s">
        <v>85</v>
      </c>
      <c r="AW254" s="12" t="s">
        <v>5</v>
      </c>
      <c r="AX254" s="12" t="s">
        <v>77</v>
      </c>
      <c r="AY254" s="260" t="s">
        <v>139</v>
      </c>
    </row>
    <row r="255" s="13" customFormat="1">
      <c r="A255" s="13"/>
      <c r="B255" s="261"/>
      <c r="C255" s="262"/>
      <c r="D255" s="247" t="s">
        <v>149</v>
      </c>
      <c r="E255" s="263" t="s">
        <v>1</v>
      </c>
      <c r="F255" s="264" t="s">
        <v>225</v>
      </c>
      <c r="G255" s="262"/>
      <c r="H255" s="265">
        <v>6</v>
      </c>
      <c r="I255" s="266"/>
      <c r="J255" s="266"/>
      <c r="K255" s="262"/>
      <c r="L255" s="262"/>
      <c r="M255" s="267"/>
      <c r="N255" s="268"/>
      <c r="O255" s="269"/>
      <c r="P255" s="269"/>
      <c r="Q255" s="269"/>
      <c r="R255" s="269"/>
      <c r="S255" s="269"/>
      <c r="T255" s="269"/>
      <c r="U255" s="269"/>
      <c r="V255" s="269"/>
      <c r="W255" s="269"/>
      <c r="X255" s="270"/>
      <c r="Y255" s="13"/>
      <c r="Z255" s="13"/>
      <c r="AA255" s="13"/>
      <c r="AB255" s="13"/>
      <c r="AC255" s="13"/>
      <c r="AD255" s="13"/>
      <c r="AE255" s="13"/>
      <c r="AT255" s="271" t="s">
        <v>149</v>
      </c>
      <c r="AU255" s="271" t="s">
        <v>85</v>
      </c>
      <c r="AV255" s="13" t="s">
        <v>87</v>
      </c>
      <c r="AW255" s="13" t="s">
        <v>5</v>
      </c>
      <c r="AX255" s="13" t="s">
        <v>77</v>
      </c>
      <c r="AY255" s="271" t="s">
        <v>139</v>
      </c>
    </row>
    <row r="256" s="14" customFormat="1">
      <c r="A256" s="14"/>
      <c r="B256" s="272"/>
      <c r="C256" s="273"/>
      <c r="D256" s="247" t="s">
        <v>149</v>
      </c>
      <c r="E256" s="274" t="s">
        <v>1</v>
      </c>
      <c r="F256" s="275" t="s">
        <v>154</v>
      </c>
      <c r="G256" s="273"/>
      <c r="H256" s="276">
        <v>6</v>
      </c>
      <c r="I256" s="277"/>
      <c r="J256" s="277"/>
      <c r="K256" s="273"/>
      <c r="L256" s="273"/>
      <c r="M256" s="278"/>
      <c r="N256" s="279"/>
      <c r="O256" s="280"/>
      <c r="P256" s="280"/>
      <c r="Q256" s="280"/>
      <c r="R256" s="280"/>
      <c r="S256" s="280"/>
      <c r="T256" s="280"/>
      <c r="U256" s="280"/>
      <c r="V256" s="280"/>
      <c r="W256" s="280"/>
      <c r="X256" s="281"/>
      <c r="Y256" s="14"/>
      <c r="Z256" s="14"/>
      <c r="AA256" s="14"/>
      <c r="AB256" s="14"/>
      <c r="AC256" s="14"/>
      <c r="AD256" s="14"/>
      <c r="AE256" s="14"/>
      <c r="AT256" s="282" t="s">
        <v>149</v>
      </c>
      <c r="AU256" s="282" t="s">
        <v>85</v>
      </c>
      <c r="AV256" s="14" t="s">
        <v>146</v>
      </c>
      <c r="AW256" s="14" t="s">
        <v>5</v>
      </c>
      <c r="AX256" s="14" t="s">
        <v>85</v>
      </c>
      <c r="AY256" s="282" t="s">
        <v>139</v>
      </c>
    </row>
    <row r="257" s="12" customFormat="1">
      <c r="A257" s="12"/>
      <c r="B257" s="251"/>
      <c r="C257" s="252"/>
      <c r="D257" s="247" t="s">
        <v>149</v>
      </c>
      <c r="E257" s="253" t="s">
        <v>1</v>
      </c>
      <c r="F257" s="254" t="s">
        <v>155</v>
      </c>
      <c r="G257" s="252"/>
      <c r="H257" s="253" t="s">
        <v>1</v>
      </c>
      <c r="I257" s="255"/>
      <c r="J257" s="255"/>
      <c r="K257" s="252"/>
      <c r="L257" s="252"/>
      <c r="M257" s="256"/>
      <c r="N257" s="257"/>
      <c r="O257" s="258"/>
      <c r="P257" s="258"/>
      <c r="Q257" s="258"/>
      <c r="R257" s="258"/>
      <c r="S257" s="258"/>
      <c r="T257" s="258"/>
      <c r="U257" s="258"/>
      <c r="V257" s="258"/>
      <c r="W257" s="258"/>
      <c r="X257" s="259"/>
      <c r="Y257" s="12"/>
      <c r="Z257" s="12"/>
      <c r="AA257" s="12"/>
      <c r="AB257" s="12"/>
      <c r="AC257" s="12"/>
      <c r="AD257" s="12"/>
      <c r="AE257" s="12"/>
      <c r="AT257" s="260" t="s">
        <v>149</v>
      </c>
      <c r="AU257" s="260" t="s">
        <v>85</v>
      </c>
      <c r="AV257" s="12" t="s">
        <v>85</v>
      </c>
      <c r="AW257" s="12" t="s">
        <v>5</v>
      </c>
      <c r="AX257" s="12" t="s">
        <v>77</v>
      </c>
      <c r="AY257" s="260" t="s">
        <v>139</v>
      </c>
    </row>
    <row r="258" s="2" customFormat="1" ht="21.75" customHeight="1">
      <c r="A258" s="37"/>
      <c r="B258" s="38"/>
      <c r="C258" s="231" t="s">
        <v>246</v>
      </c>
      <c r="D258" s="231" t="s">
        <v>140</v>
      </c>
      <c r="E258" s="232" t="s">
        <v>247</v>
      </c>
      <c r="F258" s="233" t="s">
        <v>248</v>
      </c>
      <c r="G258" s="234" t="s">
        <v>164</v>
      </c>
      <c r="H258" s="235">
        <v>2</v>
      </c>
      <c r="I258" s="236"/>
      <c r="J258" s="237"/>
      <c r="K258" s="238">
        <f>ROUND(P258*H258,2)</f>
        <v>0</v>
      </c>
      <c r="L258" s="233" t="s">
        <v>144</v>
      </c>
      <c r="M258" s="239"/>
      <c r="N258" s="240" t="s">
        <v>1</v>
      </c>
      <c r="O258" s="241" t="s">
        <v>40</v>
      </c>
      <c r="P258" s="242">
        <f>I258+J258</f>
        <v>0</v>
      </c>
      <c r="Q258" s="242">
        <f>ROUND(I258*H258,2)</f>
        <v>0</v>
      </c>
      <c r="R258" s="242">
        <f>ROUND(J258*H258,2)</f>
        <v>0</v>
      </c>
      <c r="S258" s="90"/>
      <c r="T258" s="243">
        <f>S258*H258</f>
        <v>0</v>
      </c>
      <c r="U258" s="243">
        <v>0.13431000000000001</v>
      </c>
      <c r="V258" s="243">
        <f>U258*H258</f>
        <v>0.26862000000000003</v>
      </c>
      <c r="W258" s="243">
        <v>0</v>
      </c>
      <c r="X258" s="244">
        <f>W258*H258</f>
        <v>0</v>
      </c>
      <c r="Y258" s="37"/>
      <c r="Z258" s="37"/>
      <c r="AA258" s="37"/>
      <c r="AB258" s="37"/>
      <c r="AC258" s="37"/>
      <c r="AD258" s="37"/>
      <c r="AE258" s="37"/>
      <c r="AR258" s="245" t="s">
        <v>145</v>
      </c>
      <c r="AT258" s="245" t="s">
        <v>140</v>
      </c>
      <c r="AU258" s="245" t="s">
        <v>85</v>
      </c>
      <c r="AY258" s="16" t="s">
        <v>139</v>
      </c>
      <c r="BE258" s="246">
        <f>IF(O258="základní",K258,0)</f>
        <v>0</v>
      </c>
      <c r="BF258" s="246">
        <f>IF(O258="snížená",K258,0)</f>
        <v>0</v>
      </c>
      <c r="BG258" s="246">
        <f>IF(O258="zákl. přenesená",K258,0)</f>
        <v>0</v>
      </c>
      <c r="BH258" s="246">
        <f>IF(O258="sníž. přenesená",K258,0)</f>
        <v>0</v>
      </c>
      <c r="BI258" s="246">
        <f>IF(O258="nulová",K258,0)</f>
        <v>0</v>
      </c>
      <c r="BJ258" s="16" t="s">
        <v>85</v>
      </c>
      <c r="BK258" s="246">
        <f>ROUND(P258*H258,2)</f>
        <v>0</v>
      </c>
      <c r="BL258" s="16" t="s">
        <v>146</v>
      </c>
      <c r="BM258" s="245" t="s">
        <v>249</v>
      </c>
    </row>
    <row r="259" s="2" customFormat="1">
      <c r="A259" s="37"/>
      <c r="B259" s="38"/>
      <c r="C259" s="39"/>
      <c r="D259" s="247" t="s">
        <v>148</v>
      </c>
      <c r="E259" s="39"/>
      <c r="F259" s="248" t="s">
        <v>248</v>
      </c>
      <c r="G259" s="39"/>
      <c r="H259" s="39"/>
      <c r="I259" s="144"/>
      <c r="J259" s="144"/>
      <c r="K259" s="39"/>
      <c r="L259" s="39"/>
      <c r="M259" s="43"/>
      <c r="N259" s="249"/>
      <c r="O259" s="250"/>
      <c r="P259" s="90"/>
      <c r="Q259" s="90"/>
      <c r="R259" s="90"/>
      <c r="S259" s="90"/>
      <c r="T259" s="90"/>
      <c r="U259" s="90"/>
      <c r="V259" s="90"/>
      <c r="W259" s="90"/>
      <c r="X259" s="91"/>
      <c r="Y259" s="37"/>
      <c r="Z259" s="37"/>
      <c r="AA259" s="37"/>
      <c r="AB259" s="37"/>
      <c r="AC259" s="37"/>
      <c r="AD259" s="37"/>
      <c r="AE259" s="37"/>
      <c r="AT259" s="16" t="s">
        <v>148</v>
      </c>
      <c r="AU259" s="16" t="s">
        <v>85</v>
      </c>
    </row>
    <row r="260" s="12" customFormat="1">
      <c r="A260" s="12"/>
      <c r="B260" s="251"/>
      <c r="C260" s="252"/>
      <c r="D260" s="247" t="s">
        <v>149</v>
      </c>
      <c r="E260" s="253" t="s">
        <v>1</v>
      </c>
      <c r="F260" s="254" t="s">
        <v>211</v>
      </c>
      <c r="G260" s="252"/>
      <c r="H260" s="253" t="s">
        <v>1</v>
      </c>
      <c r="I260" s="255"/>
      <c r="J260" s="255"/>
      <c r="K260" s="252"/>
      <c r="L260" s="252"/>
      <c r="M260" s="256"/>
      <c r="N260" s="257"/>
      <c r="O260" s="258"/>
      <c r="P260" s="258"/>
      <c r="Q260" s="258"/>
      <c r="R260" s="258"/>
      <c r="S260" s="258"/>
      <c r="T260" s="258"/>
      <c r="U260" s="258"/>
      <c r="V260" s="258"/>
      <c r="W260" s="258"/>
      <c r="X260" s="259"/>
      <c r="Y260" s="12"/>
      <c r="Z260" s="12"/>
      <c r="AA260" s="12"/>
      <c r="AB260" s="12"/>
      <c r="AC260" s="12"/>
      <c r="AD260" s="12"/>
      <c r="AE260" s="12"/>
      <c r="AT260" s="260" t="s">
        <v>149</v>
      </c>
      <c r="AU260" s="260" t="s">
        <v>85</v>
      </c>
      <c r="AV260" s="12" t="s">
        <v>85</v>
      </c>
      <c r="AW260" s="12" t="s">
        <v>5</v>
      </c>
      <c r="AX260" s="12" t="s">
        <v>77</v>
      </c>
      <c r="AY260" s="260" t="s">
        <v>139</v>
      </c>
    </row>
    <row r="261" s="13" customFormat="1">
      <c r="A261" s="13"/>
      <c r="B261" s="261"/>
      <c r="C261" s="262"/>
      <c r="D261" s="247" t="s">
        <v>149</v>
      </c>
      <c r="E261" s="263" t="s">
        <v>1</v>
      </c>
      <c r="F261" s="264" t="s">
        <v>250</v>
      </c>
      <c r="G261" s="262"/>
      <c r="H261" s="265">
        <v>2</v>
      </c>
      <c r="I261" s="266"/>
      <c r="J261" s="266"/>
      <c r="K261" s="262"/>
      <c r="L261" s="262"/>
      <c r="M261" s="267"/>
      <c r="N261" s="268"/>
      <c r="O261" s="269"/>
      <c r="P261" s="269"/>
      <c r="Q261" s="269"/>
      <c r="R261" s="269"/>
      <c r="S261" s="269"/>
      <c r="T261" s="269"/>
      <c r="U261" s="269"/>
      <c r="V261" s="269"/>
      <c r="W261" s="269"/>
      <c r="X261" s="270"/>
      <c r="Y261" s="13"/>
      <c r="Z261" s="13"/>
      <c r="AA261" s="13"/>
      <c r="AB261" s="13"/>
      <c r="AC261" s="13"/>
      <c r="AD261" s="13"/>
      <c r="AE261" s="13"/>
      <c r="AT261" s="271" t="s">
        <v>149</v>
      </c>
      <c r="AU261" s="271" t="s">
        <v>85</v>
      </c>
      <c r="AV261" s="13" t="s">
        <v>87</v>
      </c>
      <c r="AW261" s="13" t="s">
        <v>5</v>
      </c>
      <c r="AX261" s="13" t="s">
        <v>77</v>
      </c>
      <c r="AY261" s="271" t="s">
        <v>139</v>
      </c>
    </row>
    <row r="262" s="14" customFormat="1">
      <c r="A262" s="14"/>
      <c r="B262" s="272"/>
      <c r="C262" s="273"/>
      <c r="D262" s="247" t="s">
        <v>149</v>
      </c>
      <c r="E262" s="274" t="s">
        <v>1</v>
      </c>
      <c r="F262" s="275" t="s">
        <v>154</v>
      </c>
      <c r="G262" s="273"/>
      <c r="H262" s="276">
        <v>2</v>
      </c>
      <c r="I262" s="277"/>
      <c r="J262" s="277"/>
      <c r="K262" s="273"/>
      <c r="L262" s="273"/>
      <c r="M262" s="278"/>
      <c r="N262" s="279"/>
      <c r="O262" s="280"/>
      <c r="P262" s="280"/>
      <c r="Q262" s="280"/>
      <c r="R262" s="280"/>
      <c r="S262" s="280"/>
      <c r="T262" s="280"/>
      <c r="U262" s="280"/>
      <c r="V262" s="280"/>
      <c r="W262" s="280"/>
      <c r="X262" s="281"/>
      <c r="Y262" s="14"/>
      <c r="Z262" s="14"/>
      <c r="AA262" s="14"/>
      <c r="AB262" s="14"/>
      <c r="AC262" s="14"/>
      <c r="AD262" s="14"/>
      <c r="AE262" s="14"/>
      <c r="AT262" s="282" t="s">
        <v>149</v>
      </c>
      <c r="AU262" s="282" t="s">
        <v>85</v>
      </c>
      <c r="AV262" s="14" t="s">
        <v>146</v>
      </c>
      <c r="AW262" s="14" t="s">
        <v>5</v>
      </c>
      <c r="AX262" s="14" t="s">
        <v>85</v>
      </c>
      <c r="AY262" s="282" t="s">
        <v>139</v>
      </c>
    </row>
    <row r="263" s="12" customFormat="1">
      <c r="A263" s="12"/>
      <c r="B263" s="251"/>
      <c r="C263" s="252"/>
      <c r="D263" s="247" t="s">
        <v>149</v>
      </c>
      <c r="E263" s="253" t="s">
        <v>1</v>
      </c>
      <c r="F263" s="254" t="s">
        <v>155</v>
      </c>
      <c r="G263" s="252"/>
      <c r="H263" s="253" t="s">
        <v>1</v>
      </c>
      <c r="I263" s="255"/>
      <c r="J263" s="255"/>
      <c r="K263" s="252"/>
      <c r="L263" s="252"/>
      <c r="M263" s="256"/>
      <c r="N263" s="257"/>
      <c r="O263" s="258"/>
      <c r="P263" s="258"/>
      <c r="Q263" s="258"/>
      <c r="R263" s="258"/>
      <c r="S263" s="258"/>
      <c r="T263" s="258"/>
      <c r="U263" s="258"/>
      <c r="V263" s="258"/>
      <c r="W263" s="258"/>
      <c r="X263" s="259"/>
      <c r="Y263" s="12"/>
      <c r="Z263" s="12"/>
      <c r="AA263" s="12"/>
      <c r="AB263" s="12"/>
      <c r="AC263" s="12"/>
      <c r="AD263" s="12"/>
      <c r="AE263" s="12"/>
      <c r="AT263" s="260" t="s">
        <v>149</v>
      </c>
      <c r="AU263" s="260" t="s">
        <v>85</v>
      </c>
      <c r="AV263" s="12" t="s">
        <v>85</v>
      </c>
      <c r="AW263" s="12" t="s">
        <v>5</v>
      </c>
      <c r="AX263" s="12" t="s">
        <v>77</v>
      </c>
      <c r="AY263" s="260" t="s">
        <v>139</v>
      </c>
    </row>
    <row r="264" s="2" customFormat="1" ht="21.75" customHeight="1">
      <c r="A264" s="37"/>
      <c r="B264" s="38"/>
      <c r="C264" s="231" t="s">
        <v>251</v>
      </c>
      <c r="D264" s="231" t="s">
        <v>140</v>
      </c>
      <c r="E264" s="232" t="s">
        <v>252</v>
      </c>
      <c r="F264" s="233" t="s">
        <v>253</v>
      </c>
      <c r="G264" s="234" t="s">
        <v>164</v>
      </c>
      <c r="H264" s="235">
        <v>4</v>
      </c>
      <c r="I264" s="236"/>
      <c r="J264" s="237"/>
      <c r="K264" s="238">
        <f>ROUND(P264*H264,2)</f>
        <v>0</v>
      </c>
      <c r="L264" s="233" t="s">
        <v>144</v>
      </c>
      <c r="M264" s="239"/>
      <c r="N264" s="240" t="s">
        <v>1</v>
      </c>
      <c r="O264" s="241" t="s">
        <v>40</v>
      </c>
      <c r="P264" s="242">
        <f>I264+J264</f>
        <v>0</v>
      </c>
      <c r="Q264" s="242">
        <f>ROUND(I264*H264,2)</f>
        <v>0</v>
      </c>
      <c r="R264" s="242">
        <f>ROUND(J264*H264,2)</f>
        <v>0</v>
      </c>
      <c r="S264" s="90"/>
      <c r="T264" s="243">
        <f>S264*H264</f>
        <v>0</v>
      </c>
      <c r="U264" s="243">
        <v>0.13804</v>
      </c>
      <c r="V264" s="243">
        <f>U264*H264</f>
        <v>0.55215999999999998</v>
      </c>
      <c r="W264" s="243">
        <v>0</v>
      </c>
      <c r="X264" s="244">
        <f>W264*H264</f>
        <v>0</v>
      </c>
      <c r="Y264" s="37"/>
      <c r="Z264" s="37"/>
      <c r="AA264" s="37"/>
      <c r="AB264" s="37"/>
      <c r="AC264" s="37"/>
      <c r="AD264" s="37"/>
      <c r="AE264" s="37"/>
      <c r="AR264" s="245" t="s">
        <v>145</v>
      </c>
      <c r="AT264" s="245" t="s">
        <v>140</v>
      </c>
      <c r="AU264" s="245" t="s">
        <v>85</v>
      </c>
      <c r="AY264" s="16" t="s">
        <v>139</v>
      </c>
      <c r="BE264" s="246">
        <f>IF(O264="základní",K264,0)</f>
        <v>0</v>
      </c>
      <c r="BF264" s="246">
        <f>IF(O264="snížená",K264,0)</f>
        <v>0</v>
      </c>
      <c r="BG264" s="246">
        <f>IF(O264="zákl. přenesená",K264,0)</f>
        <v>0</v>
      </c>
      <c r="BH264" s="246">
        <f>IF(O264="sníž. přenesená",K264,0)</f>
        <v>0</v>
      </c>
      <c r="BI264" s="246">
        <f>IF(O264="nulová",K264,0)</f>
        <v>0</v>
      </c>
      <c r="BJ264" s="16" t="s">
        <v>85</v>
      </c>
      <c r="BK264" s="246">
        <f>ROUND(P264*H264,2)</f>
        <v>0</v>
      </c>
      <c r="BL264" s="16" t="s">
        <v>146</v>
      </c>
      <c r="BM264" s="245" t="s">
        <v>254</v>
      </c>
    </row>
    <row r="265" s="2" customFormat="1">
      <c r="A265" s="37"/>
      <c r="B265" s="38"/>
      <c r="C265" s="39"/>
      <c r="D265" s="247" t="s">
        <v>148</v>
      </c>
      <c r="E265" s="39"/>
      <c r="F265" s="248" t="s">
        <v>253</v>
      </c>
      <c r="G265" s="39"/>
      <c r="H265" s="39"/>
      <c r="I265" s="144"/>
      <c r="J265" s="144"/>
      <c r="K265" s="39"/>
      <c r="L265" s="39"/>
      <c r="M265" s="43"/>
      <c r="N265" s="249"/>
      <c r="O265" s="250"/>
      <c r="P265" s="90"/>
      <c r="Q265" s="90"/>
      <c r="R265" s="90"/>
      <c r="S265" s="90"/>
      <c r="T265" s="90"/>
      <c r="U265" s="90"/>
      <c r="V265" s="90"/>
      <c r="W265" s="90"/>
      <c r="X265" s="91"/>
      <c r="Y265" s="37"/>
      <c r="Z265" s="37"/>
      <c r="AA265" s="37"/>
      <c r="AB265" s="37"/>
      <c r="AC265" s="37"/>
      <c r="AD265" s="37"/>
      <c r="AE265" s="37"/>
      <c r="AT265" s="16" t="s">
        <v>148</v>
      </c>
      <c r="AU265" s="16" t="s">
        <v>85</v>
      </c>
    </row>
    <row r="266" s="12" customFormat="1">
      <c r="A266" s="12"/>
      <c r="B266" s="251"/>
      <c r="C266" s="252"/>
      <c r="D266" s="247" t="s">
        <v>149</v>
      </c>
      <c r="E266" s="253" t="s">
        <v>1</v>
      </c>
      <c r="F266" s="254" t="s">
        <v>211</v>
      </c>
      <c r="G266" s="252"/>
      <c r="H266" s="253" t="s">
        <v>1</v>
      </c>
      <c r="I266" s="255"/>
      <c r="J266" s="255"/>
      <c r="K266" s="252"/>
      <c r="L266" s="252"/>
      <c r="M266" s="256"/>
      <c r="N266" s="257"/>
      <c r="O266" s="258"/>
      <c r="P266" s="258"/>
      <c r="Q266" s="258"/>
      <c r="R266" s="258"/>
      <c r="S266" s="258"/>
      <c r="T266" s="258"/>
      <c r="U266" s="258"/>
      <c r="V266" s="258"/>
      <c r="W266" s="258"/>
      <c r="X266" s="259"/>
      <c r="Y266" s="12"/>
      <c r="Z266" s="12"/>
      <c r="AA266" s="12"/>
      <c r="AB266" s="12"/>
      <c r="AC266" s="12"/>
      <c r="AD266" s="12"/>
      <c r="AE266" s="12"/>
      <c r="AT266" s="260" t="s">
        <v>149</v>
      </c>
      <c r="AU266" s="260" t="s">
        <v>85</v>
      </c>
      <c r="AV266" s="12" t="s">
        <v>85</v>
      </c>
      <c r="AW266" s="12" t="s">
        <v>5</v>
      </c>
      <c r="AX266" s="12" t="s">
        <v>77</v>
      </c>
      <c r="AY266" s="260" t="s">
        <v>139</v>
      </c>
    </row>
    <row r="267" s="13" customFormat="1">
      <c r="A267" s="13"/>
      <c r="B267" s="261"/>
      <c r="C267" s="262"/>
      <c r="D267" s="247" t="s">
        <v>149</v>
      </c>
      <c r="E267" s="263" t="s">
        <v>1</v>
      </c>
      <c r="F267" s="264" t="s">
        <v>234</v>
      </c>
      <c r="G267" s="262"/>
      <c r="H267" s="265">
        <v>4</v>
      </c>
      <c r="I267" s="266"/>
      <c r="J267" s="266"/>
      <c r="K267" s="262"/>
      <c r="L267" s="262"/>
      <c r="M267" s="267"/>
      <c r="N267" s="268"/>
      <c r="O267" s="269"/>
      <c r="P267" s="269"/>
      <c r="Q267" s="269"/>
      <c r="R267" s="269"/>
      <c r="S267" s="269"/>
      <c r="T267" s="269"/>
      <c r="U267" s="269"/>
      <c r="V267" s="269"/>
      <c r="W267" s="269"/>
      <c r="X267" s="270"/>
      <c r="Y267" s="13"/>
      <c r="Z267" s="13"/>
      <c r="AA267" s="13"/>
      <c r="AB267" s="13"/>
      <c r="AC267" s="13"/>
      <c r="AD267" s="13"/>
      <c r="AE267" s="13"/>
      <c r="AT267" s="271" t="s">
        <v>149</v>
      </c>
      <c r="AU267" s="271" t="s">
        <v>85</v>
      </c>
      <c r="AV267" s="13" t="s">
        <v>87</v>
      </c>
      <c r="AW267" s="13" t="s">
        <v>5</v>
      </c>
      <c r="AX267" s="13" t="s">
        <v>77</v>
      </c>
      <c r="AY267" s="271" t="s">
        <v>139</v>
      </c>
    </row>
    <row r="268" s="14" customFormat="1">
      <c r="A268" s="14"/>
      <c r="B268" s="272"/>
      <c r="C268" s="273"/>
      <c r="D268" s="247" t="s">
        <v>149</v>
      </c>
      <c r="E268" s="274" t="s">
        <v>1</v>
      </c>
      <c r="F268" s="275" t="s">
        <v>154</v>
      </c>
      <c r="G268" s="273"/>
      <c r="H268" s="276">
        <v>4</v>
      </c>
      <c r="I268" s="277"/>
      <c r="J268" s="277"/>
      <c r="K268" s="273"/>
      <c r="L268" s="273"/>
      <c r="M268" s="278"/>
      <c r="N268" s="279"/>
      <c r="O268" s="280"/>
      <c r="P268" s="280"/>
      <c r="Q268" s="280"/>
      <c r="R268" s="280"/>
      <c r="S268" s="280"/>
      <c r="T268" s="280"/>
      <c r="U268" s="280"/>
      <c r="V268" s="280"/>
      <c r="W268" s="280"/>
      <c r="X268" s="281"/>
      <c r="Y268" s="14"/>
      <c r="Z268" s="14"/>
      <c r="AA268" s="14"/>
      <c r="AB268" s="14"/>
      <c r="AC268" s="14"/>
      <c r="AD268" s="14"/>
      <c r="AE268" s="14"/>
      <c r="AT268" s="282" t="s">
        <v>149</v>
      </c>
      <c r="AU268" s="282" t="s">
        <v>85</v>
      </c>
      <c r="AV268" s="14" t="s">
        <v>146</v>
      </c>
      <c r="AW268" s="14" t="s">
        <v>5</v>
      </c>
      <c r="AX268" s="14" t="s">
        <v>85</v>
      </c>
      <c r="AY268" s="282" t="s">
        <v>139</v>
      </c>
    </row>
    <row r="269" s="12" customFormat="1">
      <c r="A269" s="12"/>
      <c r="B269" s="251"/>
      <c r="C269" s="252"/>
      <c r="D269" s="247" t="s">
        <v>149</v>
      </c>
      <c r="E269" s="253" t="s">
        <v>1</v>
      </c>
      <c r="F269" s="254" t="s">
        <v>155</v>
      </c>
      <c r="G269" s="252"/>
      <c r="H269" s="253" t="s">
        <v>1</v>
      </c>
      <c r="I269" s="255"/>
      <c r="J269" s="255"/>
      <c r="K269" s="252"/>
      <c r="L269" s="252"/>
      <c r="M269" s="256"/>
      <c r="N269" s="257"/>
      <c r="O269" s="258"/>
      <c r="P269" s="258"/>
      <c r="Q269" s="258"/>
      <c r="R269" s="258"/>
      <c r="S269" s="258"/>
      <c r="T269" s="258"/>
      <c r="U269" s="258"/>
      <c r="V269" s="258"/>
      <c r="W269" s="258"/>
      <c r="X269" s="259"/>
      <c r="Y269" s="12"/>
      <c r="Z269" s="12"/>
      <c r="AA269" s="12"/>
      <c r="AB269" s="12"/>
      <c r="AC269" s="12"/>
      <c r="AD269" s="12"/>
      <c r="AE269" s="12"/>
      <c r="AT269" s="260" t="s">
        <v>149</v>
      </c>
      <c r="AU269" s="260" t="s">
        <v>85</v>
      </c>
      <c r="AV269" s="12" t="s">
        <v>85</v>
      </c>
      <c r="AW269" s="12" t="s">
        <v>5</v>
      </c>
      <c r="AX269" s="12" t="s">
        <v>77</v>
      </c>
      <c r="AY269" s="260" t="s">
        <v>139</v>
      </c>
    </row>
    <row r="270" s="2" customFormat="1" ht="21.75" customHeight="1">
      <c r="A270" s="37"/>
      <c r="B270" s="38"/>
      <c r="C270" s="231" t="s">
        <v>255</v>
      </c>
      <c r="D270" s="231" t="s">
        <v>140</v>
      </c>
      <c r="E270" s="232" t="s">
        <v>256</v>
      </c>
      <c r="F270" s="233" t="s">
        <v>257</v>
      </c>
      <c r="G270" s="234" t="s">
        <v>164</v>
      </c>
      <c r="H270" s="235">
        <v>4</v>
      </c>
      <c r="I270" s="236"/>
      <c r="J270" s="237"/>
      <c r="K270" s="238">
        <f>ROUND(P270*H270,2)</f>
        <v>0</v>
      </c>
      <c r="L270" s="233" t="s">
        <v>144</v>
      </c>
      <c r="M270" s="239"/>
      <c r="N270" s="240" t="s">
        <v>1</v>
      </c>
      <c r="O270" s="241" t="s">
        <v>40</v>
      </c>
      <c r="P270" s="242">
        <f>I270+J270</f>
        <v>0</v>
      </c>
      <c r="Q270" s="242">
        <f>ROUND(I270*H270,2)</f>
        <v>0</v>
      </c>
      <c r="R270" s="242">
        <f>ROUND(J270*H270,2)</f>
        <v>0</v>
      </c>
      <c r="S270" s="90"/>
      <c r="T270" s="243">
        <f>S270*H270</f>
        <v>0</v>
      </c>
      <c r="U270" s="243">
        <v>0.14177000000000001</v>
      </c>
      <c r="V270" s="243">
        <f>U270*H270</f>
        <v>0.56708000000000003</v>
      </c>
      <c r="W270" s="243">
        <v>0</v>
      </c>
      <c r="X270" s="244">
        <f>W270*H270</f>
        <v>0</v>
      </c>
      <c r="Y270" s="37"/>
      <c r="Z270" s="37"/>
      <c r="AA270" s="37"/>
      <c r="AB270" s="37"/>
      <c r="AC270" s="37"/>
      <c r="AD270" s="37"/>
      <c r="AE270" s="37"/>
      <c r="AR270" s="245" t="s">
        <v>145</v>
      </c>
      <c r="AT270" s="245" t="s">
        <v>140</v>
      </c>
      <c r="AU270" s="245" t="s">
        <v>85</v>
      </c>
      <c r="AY270" s="16" t="s">
        <v>139</v>
      </c>
      <c r="BE270" s="246">
        <f>IF(O270="základní",K270,0)</f>
        <v>0</v>
      </c>
      <c r="BF270" s="246">
        <f>IF(O270="snížená",K270,0)</f>
        <v>0</v>
      </c>
      <c r="BG270" s="246">
        <f>IF(O270="zákl. přenesená",K270,0)</f>
        <v>0</v>
      </c>
      <c r="BH270" s="246">
        <f>IF(O270="sníž. přenesená",K270,0)</f>
        <v>0</v>
      </c>
      <c r="BI270" s="246">
        <f>IF(O270="nulová",K270,0)</f>
        <v>0</v>
      </c>
      <c r="BJ270" s="16" t="s">
        <v>85</v>
      </c>
      <c r="BK270" s="246">
        <f>ROUND(P270*H270,2)</f>
        <v>0</v>
      </c>
      <c r="BL270" s="16" t="s">
        <v>146</v>
      </c>
      <c r="BM270" s="245" t="s">
        <v>258</v>
      </c>
    </row>
    <row r="271" s="2" customFormat="1">
      <c r="A271" s="37"/>
      <c r="B271" s="38"/>
      <c r="C271" s="39"/>
      <c r="D271" s="247" t="s">
        <v>148</v>
      </c>
      <c r="E271" s="39"/>
      <c r="F271" s="248" t="s">
        <v>257</v>
      </c>
      <c r="G271" s="39"/>
      <c r="H271" s="39"/>
      <c r="I271" s="144"/>
      <c r="J271" s="144"/>
      <c r="K271" s="39"/>
      <c r="L271" s="39"/>
      <c r="M271" s="43"/>
      <c r="N271" s="249"/>
      <c r="O271" s="250"/>
      <c r="P271" s="90"/>
      <c r="Q271" s="90"/>
      <c r="R271" s="90"/>
      <c r="S271" s="90"/>
      <c r="T271" s="90"/>
      <c r="U271" s="90"/>
      <c r="V271" s="90"/>
      <c r="W271" s="90"/>
      <c r="X271" s="91"/>
      <c r="Y271" s="37"/>
      <c r="Z271" s="37"/>
      <c r="AA271" s="37"/>
      <c r="AB271" s="37"/>
      <c r="AC271" s="37"/>
      <c r="AD271" s="37"/>
      <c r="AE271" s="37"/>
      <c r="AT271" s="16" t="s">
        <v>148</v>
      </c>
      <c r="AU271" s="16" t="s">
        <v>85</v>
      </c>
    </row>
    <row r="272" s="12" customFormat="1">
      <c r="A272" s="12"/>
      <c r="B272" s="251"/>
      <c r="C272" s="252"/>
      <c r="D272" s="247" t="s">
        <v>149</v>
      </c>
      <c r="E272" s="253" t="s">
        <v>1</v>
      </c>
      <c r="F272" s="254" t="s">
        <v>211</v>
      </c>
      <c r="G272" s="252"/>
      <c r="H272" s="253" t="s">
        <v>1</v>
      </c>
      <c r="I272" s="255"/>
      <c r="J272" s="255"/>
      <c r="K272" s="252"/>
      <c r="L272" s="252"/>
      <c r="M272" s="256"/>
      <c r="N272" s="257"/>
      <c r="O272" s="258"/>
      <c r="P272" s="258"/>
      <c r="Q272" s="258"/>
      <c r="R272" s="258"/>
      <c r="S272" s="258"/>
      <c r="T272" s="258"/>
      <c r="U272" s="258"/>
      <c r="V272" s="258"/>
      <c r="W272" s="258"/>
      <c r="X272" s="259"/>
      <c r="Y272" s="12"/>
      <c r="Z272" s="12"/>
      <c r="AA272" s="12"/>
      <c r="AB272" s="12"/>
      <c r="AC272" s="12"/>
      <c r="AD272" s="12"/>
      <c r="AE272" s="12"/>
      <c r="AT272" s="260" t="s">
        <v>149</v>
      </c>
      <c r="AU272" s="260" t="s">
        <v>85</v>
      </c>
      <c r="AV272" s="12" t="s">
        <v>85</v>
      </c>
      <c r="AW272" s="12" t="s">
        <v>5</v>
      </c>
      <c r="AX272" s="12" t="s">
        <v>77</v>
      </c>
      <c r="AY272" s="260" t="s">
        <v>139</v>
      </c>
    </row>
    <row r="273" s="13" customFormat="1">
      <c r="A273" s="13"/>
      <c r="B273" s="261"/>
      <c r="C273" s="262"/>
      <c r="D273" s="247" t="s">
        <v>149</v>
      </c>
      <c r="E273" s="263" t="s">
        <v>1</v>
      </c>
      <c r="F273" s="264" t="s">
        <v>234</v>
      </c>
      <c r="G273" s="262"/>
      <c r="H273" s="265">
        <v>4</v>
      </c>
      <c r="I273" s="266"/>
      <c r="J273" s="266"/>
      <c r="K273" s="262"/>
      <c r="L273" s="262"/>
      <c r="M273" s="267"/>
      <c r="N273" s="268"/>
      <c r="O273" s="269"/>
      <c r="P273" s="269"/>
      <c r="Q273" s="269"/>
      <c r="R273" s="269"/>
      <c r="S273" s="269"/>
      <c r="T273" s="269"/>
      <c r="U273" s="269"/>
      <c r="V273" s="269"/>
      <c r="W273" s="269"/>
      <c r="X273" s="270"/>
      <c r="Y273" s="13"/>
      <c r="Z273" s="13"/>
      <c r="AA273" s="13"/>
      <c r="AB273" s="13"/>
      <c r="AC273" s="13"/>
      <c r="AD273" s="13"/>
      <c r="AE273" s="13"/>
      <c r="AT273" s="271" t="s">
        <v>149</v>
      </c>
      <c r="AU273" s="271" t="s">
        <v>85</v>
      </c>
      <c r="AV273" s="13" t="s">
        <v>87</v>
      </c>
      <c r="AW273" s="13" t="s">
        <v>5</v>
      </c>
      <c r="AX273" s="13" t="s">
        <v>77</v>
      </c>
      <c r="AY273" s="271" t="s">
        <v>139</v>
      </c>
    </row>
    <row r="274" s="14" customFormat="1">
      <c r="A274" s="14"/>
      <c r="B274" s="272"/>
      <c r="C274" s="273"/>
      <c r="D274" s="247" t="s">
        <v>149</v>
      </c>
      <c r="E274" s="274" t="s">
        <v>1</v>
      </c>
      <c r="F274" s="275" t="s">
        <v>154</v>
      </c>
      <c r="G274" s="273"/>
      <c r="H274" s="276">
        <v>4</v>
      </c>
      <c r="I274" s="277"/>
      <c r="J274" s="277"/>
      <c r="K274" s="273"/>
      <c r="L274" s="273"/>
      <c r="M274" s="278"/>
      <c r="N274" s="279"/>
      <c r="O274" s="280"/>
      <c r="P274" s="280"/>
      <c r="Q274" s="280"/>
      <c r="R274" s="280"/>
      <c r="S274" s="280"/>
      <c r="T274" s="280"/>
      <c r="U274" s="280"/>
      <c r="V274" s="280"/>
      <c r="W274" s="280"/>
      <c r="X274" s="281"/>
      <c r="Y274" s="14"/>
      <c r="Z274" s="14"/>
      <c r="AA274" s="14"/>
      <c r="AB274" s="14"/>
      <c r="AC274" s="14"/>
      <c r="AD274" s="14"/>
      <c r="AE274" s="14"/>
      <c r="AT274" s="282" t="s">
        <v>149</v>
      </c>
      <c r="AU274" s="282" t="s">
        <v>85</v>
      </c>
      <c r="AV274" s="14" t="s">
        <v>146</v>
      </c>
      <c r="AW274" s="14" t="s">
        <v>5</v>
      </c>
      <c r="AX274" s="14" t="s">
        <v>85</v>
      </c>
      <c r="AY274" s="282" t="s">
        <v>139</v>
      </c>
    </row>
    <row r="275" s="12" customFormat="1">
      <c r="A275" s="12"/>
      <c r="B275" s="251"/>
      <c r="C275" s="252"/>
      <c r="D275" s="247" t="s">
        <v>149</v>
      </c>
      <c r="E275" s="253" t="s">
        <v>1</v>
      </c>
      <c r="F275" s="254" t="s">
        <v>155</v>
      </c>
      <c r="G275" s="252"/>
      <c r="H275" s="253" t="s">
        <v>1</v>
      </c>
      <c r="I275" s="255"/>
      <c r="J275" s="255"/>
      <c r="K275" s="252"/>
      <c r="L275" s="252"/>
      <c r="M275" s="256"/>
      <c r="N275" s="257"/>
      <c r="O275" s="258"/>
      <c r="P275" s="258"/>
      <c r="Q275" s="258"/>
      <c r="R275" s="258"/>
      <c r="S275" s="258"/>
      <c r="T275" s="258"/>
      <c r="U275" s="258"/>
      <c r="V275" s="258"/>
      <c r="W275" s="258"/>
      <c r="X275" s="259"/>
      <c r="Y275" s="12"/>
      <c r="Z275" s="12"/>
      <c r="AA275" s="12"/>
      <c r="AB275" s="12"/>
      <c r="AC275" s="12"/>
      <c r="AD275" s="12"/>
      <c r="AE275" s="12"/>
      <c r="AT275" s="260" t="s">
        <v>149</v>
      </c>
      <c r="AU275" s="260" t="s">
        <v>85</v>
      </c>
      <c r="AV275" s="12" t="s">
        <v>85</v>
      </c>
      <c r="AW275" s="12" t="s">
        <v>5</v>
      </c>
      <c r="AX275" s="12" t="s">
        <v>77</v>
      </c>
      <c r="AY275" s="260" t="s">
        <v>139</v>
      </c>
    </row>
    <row r="276" s="2" customFormat="1" ht="21.75" customHeight="1">
      <c r="A276" s="37"/>
      <c r="B276" s="38"/>
      <c r="C276" s="231" t="s">
        <v>259</v>
      </c>
      <c r="D276" s="231" t="s">
        <v>140</v>
      </c>
      <c r="E276" s="232" t="s">
        <v>260</v>
      </c>
      <c r="F276" s="233" t="s">
        <v>261</v>
      </c>
      <c r="G276" s="234" t="s">
        <v>164</v>
      </c>
      <c r="H276" s="235">
        <v>2</v>
      </c>
      <c r="I276" s="236"/>
      <c r="J276" s="237"/>
      <c r="K276" s="238">
        <f>ROUND(P276*H276,2)</f>
        <v>0</v>
      </c>
      <c r="L276" s="233" t="s">
        <v>144</v>
      </c>
      <c r="M276" s="239"/>
      <c r="N276" s="240" t="s">
        <v>1</v>
      </c>
      <c r="O276" s="241" t="s">
        <v>40</v>
      </c>
      <c r="P276" s="242">
        <f>I276+J276</f>
        <v>0</v>
      </c>
      <c r="Q276" s="242">
        <f>ROUND(I276*H276,2)</f>
        <v>0</v>
      </c>
      <c r="R276" s="242">
        <f>ROUND(J276*H276,2)</f>
        <v>0</v>
      </c>
      <c r="S276" s="90"/>
      <c r="T276" s="243">
        <f>S276*H276</f>
        <v>0</v>
      </c>
      <c r="U276" s="243">
        <v>0.14549999999999999</v>
      </c>
      <c r="V276" s="243">
        <f>U276*H276</f>
        <v>0.29099999999999998</v>
      </c>
      <c r="W276" s="243">
        <v>0</v>
      </c>
      <c r="X276" s="244">
        <f>W276*H276</f>
        <v>0</v>
      </c>
      <c r="Y276" s="37"/>
      <c r="Z276" s="37"/>
      <c r="AA276" s="37"/>
      <c r="AB276" s="37"/>
      <c r="AC276" s="37"/>
      <c r="AD276" s="37"/>
      <c r="AE276" s="37"/>
      <c r="AR276" s="245" t="s">
        <v>145</v>
      </c>
      <c r="AT276" s="245" t="s">
        <v>140</v>
      </c>
      <c r="AU276" s="245" t="s">
        <v>85</v>
      </c>
      <c r="AY276" s="16" t="s">
        <v>139</v>
      </c>
      <c r="BE276" s="246">
        <f>IF(O276="základní",K276,0)</f>
        <v>0</v>
      </c>
      <c r="BF276" s="246">
        <f>IF(O276="snížená",K276,0)</f>
        <v>0</v>
      </c>
      <c r="BG276" s="246">
        <f>IF(O276="zákl. přenesená",K276,0)</f>
        <v>0</v>
      </c>
      <c r="BH276" s="246">
        <f>IF(O276="sníž. přenesená",K276,0)</f>
        <v>0</v>
      </c>
      <c r="BI276" s="246">
        <f>IF(O276="nulová",K276,0)</f>
        <v>0</v>
      </c>
      <c r="BJ276" s="16" t="s">
        <v>85</v>
      </c>
      <c r="BK276" s="246">
        <f>ROUND(P276*H276,2)</f>
        <v>0</v>
      </c>
      <c r="BL276" s="16" t="s">
        <v>146</v>
      </c>
      <c r="BM276" s="245" t="s">
        <v>262</v>
      </c>
    </row>
    <row r="277" s="2" customFormat="1">
      <c r="A277" s="37"/>
      <c r="B277" s="38"/>
      <c r="C277" s="39"/>
      <c r="D277" s="247" t="s">
        <v>148</v>
      </c>
      <c r="E277" s="39"/>
      <c r="F277" s="248" t="s">
        <v>261</v>
      </c>
      <c r="G277" s="39"/>
      <c r="H277" s="39"/>
      <c r="I277" s="144"/>
      <c r="J277" s="144"/>
      <c r="K277" s="39"/>
      <c r="L277" s="39"/>
      <c r="M277" s="43"/>
      <c r="N277" s="249"/>
      <c r="O277" s="250"/>
      <c r="P277" s="90"/>
      <c r="Q277" s="90"/>
      <c r="R277" s="90"/>
      <c r="S277" s="90"/>
      <c r="T277" s="90"/>
      <c r="U277" s="90"/>
      <c r="V277" s="90"/>
      <c r="W277" s="90"/>
      <c r="X277" s="91"/>
      <c r="Y277" s="37"/>
      <c r="Z277" s="37"/>
      <c r="AA277" s="37"/>
      <c r="AB277" s="37"/>
      <c r="AC277" s="37"/>
      <c r="AD277" s="37"/>
      <c r="AE277" s="37"/>
      <c r="AT277" s="16" t="s">
        <v>148</v>
      </c>
      <c r="AU277" s="16" t="s">
        <v>85</v>
      </c>
    </row>
    <row r="278" s="12" customFormat="1">
      <c r="A278" s="12"/>
      <c r="B278" s="251"/>
      <c r="C278" s="252"/>
      <c r="D278" s="247" t="s">
        <v>149</v>
      </c>
      <c r="E278" s="253" t="s">
        <v>1</v>
      </c>
      <c r="F278" s="254" t="s">
        <v>211</v>
      </c>
      <c r="G278" s="252"/>
      <c r="H278" s="253" t="s">
        <v>1</v>
      </c>
      <c r="I278" s="255"/>
      <c r="J278" s="255"/>
      <c r="K278" s="252"/>
      <c r="L278" s="252"/>
      <c r="M278" s="256"/>
      <c r="N278" s="257"/>
      <c r="O278" s="258"/>
      <c r="P278" s="258"/>
      <c r="Q278" s="258"/>
      <c r="R278" s="258"/>
      <c r="S278" s="258"/>
      <c r="T278" s="258"/>
      <c r="U278" s="258"/>
      <c r="V278" s="258"/>
      <c r="W278" s="258"/>
      <c r="X278" s="259"/>
      <c r="Y278" s="12"/>
      <c r="Z278" s="12"/>
      <c r="AA278" s="12"/>
      <c r="AB278" s="12"/>
      <c r="AC278" s="12"/>
      <c r="AD278" s="12"/>
      <c r="AE278" s="12"/>
      <c r="AT278" s="260" t="s">
        <v>149</v>
      </c>
      <c r="AU278" s="260" t="s">
        <v>85</v>
      </c>
      <c r="AV278" s="12" t="s">
        <v>85</v>
      </c>
      <c r="AW278" s="12" t="s">
        <v>5</v>
      </c>
      <c r="AX278" s="12" t="s">
        <v>77</v>
      </c>
      <c r="AY278" s="260" t="s">
        <v>139</v>
      </c>
    </row>
    <row r="279" s="13" customFormat="1">
      <c r="A279" s="13"/>
      <c r="B279" s="261"/>
      <c r="C279" s="262"/>
      <c r="D279" s="247" t="s">
        <v>149</v>
      </c>
      <c r="E279" s="263" t="s">
        <v>1</v>
      </c>
      <c r="F279" s="264" t="s">
        <v>250</v>
      </c>
      <c r="G279" s="262"/>
      <c r="H279" s="265">
        <v>2</v>
      </c>
      <c r="I279" s="266"/>
      <c r="J279" s="266"/>
      <c r="K279" s="262"/>
      <c r="L279" s="262"/>
      <c r="M279" s="267"/>
      <c r="N279" s="268"/>
      <c r="O279" s="269"/>
      <c r="P279" s="269"/>
      <c r="Q279" s="269"/>
      <c r="R279" s="269"/>
      <c r="S279" s="269"/>
      <c r="T279" s="269"/>
      <c r="U279" s="269"/>
      <c r="V279" s="269"/>
      <c r="W279" s="269"/>
      <c r="X279" s="270"/>
      <c r="Y279" s="13"/>
      <c r="Z279" s="13"/>
      <c r="AA279" s="13"/>
      <c r="AB279" s="13"/>
      <c r="AC279" s="13"/>
      <c r="AD279" s="13"/>
      <c r="AE279" s="13"/>
      <c r="AT279" s="271" t="s">
        <v>149</v>
      </c>
      <c r="AU279" s="271" t="s">
        <v>85</v>
      </c>
      <c r="AV279" s="13" t="s">
        <v>87</v>
      </c>
      <c r="AW279" s="13" t="s">
        <v>5</v>
      </c>
      <c r="AX279" s="13" t="s">
        <v>77</v>
      </c>
      <c r="AY279" s="271" t="s">
        <v>139</v>
      </c>
    </row>
    <row r="280" s="14" customFormat="1">
      <c r="A280" s="14"/>
      <c r="B280" s="272"/>
      <c r="C280" s="273"/>
      <c r="D280" s="247" t="s">
        <v>149</v>
      </c>
      <c r="E280" s="274" t="s">
        <v>1</v>
      </c>
      <c r="F280" s="275" t="s">
        <v>154</v>
      </c>
      <c r="G280" s="273"/>
      <c r="H280" s="276">
        <v>2</v>
      </c>
      <c r="I280" s="277"/>
      <c r="J280" s="277"/>
      <c r="K280" s="273"/>
      <c r="L280" s="273"/>
      <c r="M280" s="278"/>
      <c r="N280" s="279"/>
      <c r="O280" s="280"/>
      <c r="P280" s="280"/>
      <c r="Q280" s="280"/>
      <c r="R280" s="280"/>
      <c r="S280" s="280"/>
      <c r="T280" s="280"/>
      <c r="U280" s="280"/>
      <c r="V280" s="280"/>
      <c r="W280" s="280"/>
      <c r="X280" s="281"/>
      <c r="Y280" s="14"/>
      <c r="Z280" s="14"/>
      <c r="AA280" s="14"/>
      <c r="AB280" s="14"/>
      <c r="AC280" s="14"/>
      <c r="AD280" s="14"/>
      <c r="AE280" s="14"/>
      <c r="AT280" s="282" t="s">
        <v>149</v>
      </c>
      <c r="AU280" s="282" t="s">
        <v>85</v>
      </c>
      <c r="AV280" s="14" t="s">
        <v>146</v>
      </c>
      <c r="AW280" s="14" t="s">
        <v>5</v>
      </c>
      <c r="AX280" s="14" t="s">
        <v>85</v>
      </c>
      <c r="AY280" s="282" t="s">
        <v>139</v>
      </c>
    </row>
    <row r="281" s="12" customFormat="1">
      <c r="A281" s="12"/>
      <c r="B281" s="251"/>
      <c r="C281" s="252"/>
      <c r="D281" s="247" t="s">
        <v>149</v>
      </c>
      <c r="E281" s="253" t="s">
        <v>1</v>
      </c>
      <c r="F281" s="254" t="s">
        <v>155</v>
      </c>
      <c r="G281" s="252"/>
      <c r="H281" s="253" t="s">
        <v>1</v>
      </c>
      <c r="I281" s="255"/>
      <c r="J281" s="255"/>
      <c r="K281" s="252"/>
      <c r="L281" s="252"/>
      <c r="M281" s="256"/>
      <c r="N281" s="257"/>
      <c r="O281" s="258"/>
      <c r="P281" s="258"/>
      <c r="Q281" s="258"/>
      <c r="R281" s="258"/>
      <c r="S281" s="258"/>
      <c r="T281" s="258"/>
      <c r="U281" s="258"/>
      <c r="V281" s="258"/>
      <c r="W281" s="258"/>
      <c r="X281" s="259"/>
      <c r="Y281" s="12"/>
      <c r="Z281" s="12"/>
      <c r="AA281" s="12"/>
      <c r="AB281" s="12"/>
      <c r="AC281" s="12"/>
      <c r="AD281" s="12"/>
      <c r="AE281" s="12"/>
      <c r="AT281" s="260" t="s">
        <v>149</v>
      </c>
      <c r="AU281" s="260" t="s">
        <v>85</v>
      </c>
      <c r="AV281" s="12" t="s">
        <v>85</v>
      </c>
      <c r="AW281" s="12" t="s">
        <v>5</v>
      </c>
      <c r="AX281" s="12" t="s">
        <v>77</v>
      </c>
      <c r="AY281" s="260" t="s">
        <v>139</v>
      </c>
    </row>
    <row r="282" s="2" customFormat="1" ht="21.75" customHeight="1">
      <c r="A282" s="37"/>
      <c r="B282" s="38"/>
      <c r="C282" s="231" t="s">
        <v>8</v>
      </c>
      <c r="D282" s="231" t="s">
        <v>140</v>
      </c>
      <c r="E282" s="232" t="s">
        <v>263</v>
      </c>
      <c r="F282" s="233" t="s">
        <v>264</v>
      </c>
      <c r="G282" s="234" t="s">
        <v>164</v>
      </c>
      <c r="H282" s="235">
        <v>4</v>
      </c>
      <c r="I282" s="236"/>
      <c r="J282" s="237"/>
      <c r="K282" s="238">
        <f>ROUND(P282*H282,2)</f>
        <v>0</v>
      </c>
      <c r="L282" s="233" t="s">
        <v>144</v>
      </c>
      <c r="M282" s="239"/>
      <c r="N282" s="240" t="s">
        <v>1</v>
      </c>
      <c r="O282" s="241" t="s">
        <v>40</v>
      </c>
      <c r="P282" s="242">
        <f>I282+J282</f>
        <v>0</v>
      </c>
      <c r="Q282" s="242">
        <f>ROUND(I282*H282,2)</f>
        <v>0</v>
      </c>
      <c r="R282" s="242">
        <f>ROUND(J282*H282,2)</f>
        <v>0</v>
      </c>
      <c r="S282" s="90"/>
      <c r="T282" s="243">
        <f>S282*H282</f>
        <v>0</v>
      </c>
      <c r="U282" s="243">
        <v>0.14923</v>
      </c>
      <c r="V282" s="243">
        <f>U282*H282</f>
        <v>0.59692000000000001</v>
      </c>
      <c r="W282" s="243">
        <v>0</v>
      </c>
      <c r="X282" s="244">
        <f>W282*H282</f>
        <v>0</v>
      </c>
      <c r="Y282" s="37"/>
      <c r="Z282" s="37"/>
      <c r="AA282" s="37"/>
      <c r="AB282" s="37"/>
      <c r="AC282" s="37"/>
      <c r="AD282" s="37"/>
      <c r="AE282" s="37"/>
      <c r="AR282" s="245" t="s">
        <v>145</v>
      </c>
      <c r="AT282" s="245" t="s">
        <v>140</v>
      </c>
      <c r="AU282" s="245" t="s">
        <v>85</v>
      </c>
      <c r="AY282" s="16" t="s">
        <v>139</v>
      </c>
      <c r="BE282" s="246">
        <f>IF(O282="základní",K282,0)</f>
        <v>0</v>
      </c>
      <c r="BF282" s="246">
        <f>IF(O282="snížená",K282,0)</f>
        <v>0</v>
      </c>
      <c r="BG282" s="246">
        <f>IF(O282="zákl. přenesená",K282,0)</f>
        <v>0</v>
      </c>
      <c r="BH282" s="246">
        <f>IF(O282="sníž. přenesená",K282,0)</f>
        <v>0</v>
      </c>
      <c r="BI282" s="246">
        <f>IF(O282="nulová",K282,0)</f>
        <v>0</v>
      </c>
      <c r="BJ282" s="16" t="s">
        <v>85</v>
      </c>
      <c r="BK282" s="246">
        <f>ROUND(P282*H282,2)</f>
        <v>0</v>
      </c>
      <c r="BL282" s="16" t="s">
        <v>146</v>
      </c>
      <c r="BM282" s="245" t="s">
        <v>265</v>
      </c>
    </row>
    <row r="283" s="2" customFormat="1">
      <c r="A283" s="37"/>
      <c r="B283" s="38"/>
      <c r="C283" s="39"/>
      <c r="D283" s="247" t="s">
        <v>148</v>
      </c>
      <c r="E283" s="39"/>
      <c r="F283" s="248" t="s">
        <v>264</v>
      </c>
      <c r="G283" s="39"/>
      <c r="H283" s="39"/>
      <c r="I283" s="144"/>
      <c r="J283" s="144"/>
      <c r="K283" s="39"/>
      <c r="L283" s="39"/>
      <c r="M283" s="43"/>
      <c r="N283" s="249"/>
      <c r="O283" s="250"/>
      <c r="P283" s="90"/>
      <c r="Q283" s="90"/>
      <c r="R283" s="90"/>
      <c r="S283" s="90"/>
      <c r="T283" s="90"/>
      <c r="U283" s="90"/>
      <c r="V283" s="90"/>
      <c r="W283" s="90"/>
      <c r="X283" s="91"/>
      <c r="Y283" s="37"/>
      <c r="Z283" s="37"/>
      <c r="AA283" s="37"/>
      <c r="AB283" s="37"/>
      <c r="AC283" s="37"/>
      <c r="AD283" s="37"/>
      <c r="AE283" s="37"/>
      <c r="AT283" s="16" t="s">
        <v>148</v>
      </c>
      <c r="AU283" s="16" t="s">
        <v>85</v>
      </c>
    </row>
    <row r="284" s="12" customFormat="1">
      <c r="A284" s="12"/>
      <c r="B284" s="251"/>
      <c r="C284" s="252"/>
      <c r="D284" s="247" t="s">
        <v>149</v>
      </c>
      <c r="E284" s="253" t="s">
        <v>1</v>
      </c>
      <c r="F284" s="254" t="s">
        <v>266</v>
      </c>
      <c r="G284" s="252"/>
      <c r="H284" s="253" t="s">
        <v>1</v>
      </c>
      <c r="I284" s="255"/>
      <c r="J284" s="255"/>
      <c r="K284" s="252"/>
      <c r="L284" s="252"/>
      <c r="M284" s="256"/>
      <c r="N284" s="257"/>
      <c r="O284" s="258"/>
      <c r="P284" s="258"/>
      <c r="Q284" s="258"/>
      <c r="R284" s="258"/>
      <c r="S284" s="258"/>
      <c r="T284" s="258"/>
      <c r="U284" s="258"/>
      <c r="V284" s="258"/>
      <c r="W284" s="258"/>
      <c r="X284" s="259"/>
      <c r="Y284" s="12"/>
      <c r="Z284" s="12"/>
      <c r="AA284" s="12"/>
      <c r="AB284" s="12"/>
      <c r="AC284" s="12"/>
      <c r="AD284" s="12"/>
      <c r="AE284" s="12"/>
      <c r="AT284" s="260" t="s">
        <v>149</v>
      </c>
      <c r="AU284" s="260" t="s">
        <v>85</v>
      </c>
      <c r="AV284" s="12" t="s">
        <v>85</v>
      </c>
      <c r="AW284" s="12" t="s">
        <v>5</v>
      </c>
      <c r="AX284" s="12" t="s">
        <v>77</v>
      </c>
      <c r="AY284" s="260" t="s">
        <v>139</v>
      </c>
    </row>
    <row r="285" s="13" customFormat="1">
      <c r="A285" s="13"/>
      <c r="B285" s="261"/>
      <c r="C285" s="262"/>
      <c r="D285" s="247" t="s">
        <v>149</v>
      </c>
      <c r="E285" s="263" t="s">
        <v>1</v>
      </c>
      <c r="F285" s="264" t="s">
        <v>234</v>
      </c>
      <c r="G285" s="262"/>
      <c r="H285" s="265">
        <v>4</v>
      </c>
      <c r="I285" s="266"/>
      <c r="J285" s="266"/>
      <c r="K285" s="262"/>
      <c r="L285" s="262"/>
      <c r="M285" s="267"/>
      <c r="N285" s="268"/>
      <c r="O285" s="269"/>
      <c r="P285" s="269"/>
      <c r="Q285" s="269"/>
      <c r="R285" s="269"/>
      <c r="S285" s="269"/>
      <c r="T285" s="269"/>
      <c r="U285" s="269"/>
      <c r="V285" s="269"/>
      <c r="W285" s="269"/>
      <c r="X285" s="270"/>
      <c r="Y285" s="13"/>
      <c r="Z285" s="13"/>
      <c r="AA285" s="13"/>
      <c r="AB285" s="13"/>
      <c r="AC285" s="13"/>
      <c r="AD285" s="13"/>
      <c r="AE285" s="13"/>
      <c r="AT285" s="271" t="s">
        <v>149</v>
      </c>
      <c r="AU285" s="271" t="s">
        <v>85</v>
      </c>
      <c r="AV285" s="13" t="s">
        <v>87</v>
      </c>
      <c r="AW285" s="13" t="s">
        <v>5</v>
      </c>
      <c r="AX285" s="13" t="s">
        <v>77</v>
      </c>
      <c r="AY285" s="271" t="s">
        <v>139</v>
      </c>
    </row>
    <row r="286" s="14" customFormat="1">
      <c r="A286" s="14"/>
      <c r="B286" s="272"/>
      <c r="C286" s="273"/>
      <c r="D286" s="247" t="s">
        <v>149</v>
      </c>
      <c r="E286" s="274" t="s">
        <v>1</v>
      </c>
      <c r="F286" s="275" t="s">
        <v>154</v>
      </c>
      <c r="G286" s="273"/>
      <c r="H286" s="276">
        <v>4</v>
      </c>
      <c r="I286" s="277"/>
      <c r="J286" s="277"/>
      <c r="K286" s="273"/>
      <c r="L286" s="273"/>
      <c r="M286" s="278"/>
      <c r="N286" s="279"/>
      <c r="O286" s="280"/>
      <c r="P286" s="280"/>
      <c r="Q286" s="280"/>
      <c r="R286" s="280"/>
      <c r="S286" s="280"/>
      <c r="T286" s="280"/>
      <c r="U286" s="280"/>
      <c r="V286" s="280"/>
      <c r="W286" s="280"/>
      <c r="X286" s="281"/>
      <c r="Y286" s="14"/>
      <c r="Z286" s="14"/>
      <c r="AA286" s="14"/>
      <c r="AB286" s="14"/>
      <c r="AC286" s="14"/>
      <c r="AD286" s="14"/>
      <c r="AE286" s="14"/>
      <c r="AT286" s="282" t="s">
        <v>149</v>
      </c>
      <c r="AU286" s="282" t="s">
        <v>85</v>
      </c>
      <c r="AV286" s="14" t="s">
        <v>146</v>
      </c>
      <c r="AW286" s="14" t="s">
        <v>5</v>
      </c>
      <c r="AX286" s="14" t="s">
        <v>85</v>
      </c>
      <c r="AY286" s="282" t="s">
        <v>139</v>
      </c>
    </row>
    <row r="287" s="12" customFormat="1">
      <c r="A287" s="12"/>
      <c r="B287" s="251"/>
      <c r="C287" s="252"/>
      <c r="D287" s="247" t="s">
        <v>149</v>
      </c>
      <c r="E287" s="253" t="s">
        <v>1</v>
      </c>
      <c r="F287" s="254" t="s">
        <v>155</v>
      </c>
      <c r="G287" s="252"/>
      <c r="H287" s="253" t="s">
        <v>1</v>
      </c>
      <c r="I287" s="255"/>
      <c r="J287" s="255"/>
      <c r="K287" s="252"/>
      <c r="L287" s="252"/>
      <c r="M287" s="256"/>
      <c r="N287" s="257"/>
      <c r="O287" s="258"/>
      <c r="P287" s="258"/>
      <c r="Q287" s="258"/>
      <c r="R287" s="258"/>
      <c r="S287" s="258"/>
      <c r="T287" s="258"/>
      <c r="U287" s="258"/>
      <c r="V287" s="258"/>
      <c r="W287" s="258"/>
      <c r="X287" s="259"/>
      <c r="Y287" s="12"/>
      <c r="Z287" s="12"/>
      <c r="AA287" s="12"/>
      <c r="AB287" s="12"/>
      <c r="AC287" s="12"/>
      <c r="AD287" s="12"/>
      <c r="AE287" s="12"/>
      <c r="AT287" s="260" t="s">
        <v>149</v>
      </c>
      <c r="AU287" s="260" t="s">
        <v>85</v>
      </c>
      <c r="AV287" s="12" t="s">
        <v>85</v>
      </c>
      <c r="AW287" s="12" t="s">
        <v>5</v>
      </c>
      <c r="AX287" s="12" t="s">
        <v>77</v>
      </c>
      <c r="AY287" s="260" t="s">
        <v>139</v>
      </c>
    </row>
    <row r="288" s="2" customFormat="1" ht="21.75" customHeight="1">
      <c r="A288" s="37"/>
      <c r="B288" s="38"/>
      <c r="C288" s="231" t="s">
        <v>267</v>
      </c>
      <c r="D288" s="231" t="s">
        <v>140</v>
      </c>
      <c r="E288" s="232" t="s">
        <v>268</v>
      </c>
      <c r="F288" s="233" t="s">
        <v>269</v>
      </c>
      <c r="G288" s="234" t="s">
        <v>164</v>
      </c>
      <c r="H288" s="235">
        <v>4</v>
      </c>
      <c r="I288" s="236"/>
      <c r="J288" s="237"/>
      <c r="K288" s="238">
        <f>ROUND(P288*H288,2)</f>
        <v>0</v>
      </c>
      <c r="L288" s="233" t="s">
        <v>144</v>
      </c>
      <c r="M288" s="239"/>
      <c r="N288" s="240" t="s">
        <v>1</v>
      </c>
      <c r="O288" s="241" t="s">
        <v>40</v>
      </c>
      <c r="P288" s="242">
        <f>I288+J288</f>
        <v>0</v>
      </c>
      <c r="Q288" s="242">
        <f>ROUND(I288*H288,2)</f>
        <v>0</v>
      </c>
      <c r="R288" s="242">
        <f>ROUND(J288*H288,2)</f>
        <v>0</v>
      </c>
      <c r="S288" s="90"/>
      <c r="T288" s="243">
        <f>S288*H288</f>
        <v>0</v>
      </c>
      <c r="U288" s="243">
        <v>0.15296000000000001</v>
      </c>
      <c r="V288" s="243">
        <f>U288*H288</f>
        <v>0.61184000000000005</v>
      </c>
      <c r="W288" s="243">
        <v>0</v>
      </c>
      <c r="X288" s="244">
        <f>W288*H288</f>
        <v>0</v>
      </c>
      <c r="Y288" s="37"/>
      <c r="Z288" s="37"/>
      <c r="AA288" s="37"/>
      <c r="AB288" s="37"/>
      <c r="AC288" s="37"/>
      <c r="AD288" s="37"/>
      <c r="AE288" s="37"/>
      <c r="AR288" s="245" t="s">
        <v>145</v>
      </c>
      <c r="AT288" s="245" t="s">
        <v>140</v>
      </c>
      <c r="AU288" s="245" t="s">
        <v>85</v>
      </c>
      <c r="AY288" s="16" t="s">
        <v>139</v>
      </c>
      <c r="BE288" s="246">
        <f>IF(O288="základní",K288,0)</f>
        <v>0</v>
      </c>
      <c r="BF288" s="246">
        <f>IF(O288="snížená",K288,0)</f>
        <v>0</v>
      </c>
      <c r="BG288" s="246">
        <f>IF(O288="zákl. přenesená",K288,0)</f>
        <v>0</v>
      </c>
      <c r="BH288" s="246">
        <f>IF(O288="sníž. přenesená",K288,0)</f>
        <v>0</v>
      </c>
      <c r="BI288" s="246">
        <f>IF(O288="nulová",K288,0)</f>
        <v>0</v>
      </c>
      <c r="BJ288" s="16" t="s">
        <v>85</v>
      </c>
      <c r="BK288" s="246">
        <f>ROUND(P288*H288,2)</f>
        <v>0</v>
      </c>
      <c r="BL288" s="16" t="s">
        <v>146</v>
      </c>
      <c r="BM288" s="245" t="s">
        <v>270</v>
      </c>
    </row>
    <row r="289" s="2" customFormat="1">
      <c r="A289" s="37"/>
      <c r="B289" s="38"/>
      <c r="C289" s="39"/>
      <c r="D289" s="247" t="s">
        <v>148</v>
      </c>
      <c r="E289" s="39"/>
      <c r="F289" s="248" t="s">
        <v>269</v>
      </c>
      <c r="G289" s="39"/>
      <c r="H289" s="39"/>
      <c r="I289" s="144"/>
      <c r="J289" s="144"/>
      <c r="K289" s="39"/>
      <c r="L289" s="39"/>
      <c r="M289" s="43"/>
      <c r="N289" s="249"/>
      <c r="O289" s="250"/>
      <c r="P289" s="90"/>
      <c r="Q289" s="90"/>
      <c r="R289" s="90"/>
      <c r="S289" s="90"/>
      <c r="T289" s="90"/>
      <c r="U289" s="90"/>
      <c r="V289" s="90"/>
      <c r="W289" s="90"/>
      <c r="X289" s="91"/>
      <c r="Y289" s="37"/>
      <c r="Z289" s="37"/>
      <c r="AA289" s="37"/>
      <c r="AB289" s="37"/>
      <c r="AC289" s="37"/>
      <c r="AD289" s="37"/>
      <c r="AE289" s="37"/>
      <c r="AT289" s="16" t="s">
        <v>148</v>
      </c>
      <c r="AU289" s="16" t="s">
        <v>85</v>
      </c>
    </row>
    <row r="290" s="12" customFormat="1">
      <c r="A290" s="12"/>
      <c r="B290" s="251"/>
      <c r="C290" s="252"/>
      <c r="D290" s="247" t="s">
        <v>149</v>
      </c>
      <c r="E290" s="253" t="s">
        <v>1</v>
      </c>
      <c r="F290" s="254" t="s">
        <v>211</v>
      </c>
      <c r="G290" s="252"/>
      <c r="H290" s="253" t="s">
        <v>1</v>
      </c>
      <c r="I290" s="255"/>
      <c r="J290" s="255"/>
      <c r="K290" s="252"/>
      <c r="L290" s="252"/>
      <c r="M290" s="256"/>
      <c r="N290" s="257"/>
      <c r="O290" s="258"/>
      <c r="P290" s="258"/>
      <c r="Q290" s="258"/>
      <c r="R290" s="258"/>
      <c r="S290" s="258"/>
      <c r="T290" s="258"/>
      <c r="U290" s="258"/>
      <c r="V290" s="258"/>
      <c r="W290" s="258"/>
      <c r="X290" s="259"/>
      <c r="Y290" s="12"/>
      <c r="Z290" s="12"/>
      <c r="AA290" s="12"/>
      <c r="AB290" s="12"/>
      <c r="AC290" s="12"/>
      <c r="AD290" s="12"/>
      <c r="AE290" s="12"/>
      <c r="AT290" s="260" t="s">
        <v>149</v>
      </c>
      <c r="AU290" s="260" t="s">
        <v>85</v>
      </c>
      <c r="AV290" s="12" t="s">
        <v>85</v>
      </c>
      <c r="AW290" s="12" t="s">
        <v>5</v>
      </c>
      <c r="AX290" s="12" t="s">
        <v>77</v>
      </c>
      <c r="AY290" s="260" t="s">
        <v>139</v>
      </c>
    </row>
    <row r="291" s="13" customFormat="1">
      <c r="A291" s="13"/>
      <c r="B291" s="261"/>
      <c r="C291" s="262"/>
      <c r="D291" s="247" t="s">
        <v>149</v>
      </c>
      <c r="E291" s="263" t="s">
        <v>1</v>
      </c>
      <c r="F291" s="264" t="s">
        <v>234</v>
      </c>
      <c r="G291" s="262"/>
      <c r="H291" s="265">
        <v>4</v>
      </c>
      <c r="I291" s="266"/>
      <c r="J291" s="266"/>
      <c r="K291" s="262"/>
      <c r="L291" s="262"/>
      <c r="M291" s="267"/>
      <c r="N291" s="268"/>
      <c r="O291" s="269"/>
      <c r="P291" s="269"/>
      <c r="Q291" s="269"/>
      <c r="R291" s="269"/>
      <c r="S291" s="269"/>
      <c r="T291" s="269"/>
      <c r="U291" s="269"/>
      <c r="V291" s="269"/>
      <c r="W291" s="269"/>
      <c r="X291" s="270"/>
      <c r="Y291" s="13"/>
      <c r="Z291" s="13"/>
      <c r="AA291" s="13"/>
      <c r="AB291" s="13"/>
      <c r="AC291" s="13"/>
      <c r="AD291" s="13"/>
      <c r="AE291" s="13"/>
      <c r="AT291" s="271" t="s">
        <v>149</v>
      </c>
      <c r="AU291" s="271" t="s">
        <v>85</v>
      </c>
      <c r="AV291" s="13" t="s">
        <v>87</v>
      </c>
      <c r="AW291" s="13" t="s">
        <v>5</v>
      </c>
      <c r="AX291" s="13" t="s">
        <v>77</v>
      </c>
      <c r="AY291" s="271" t="s">
        <v>139</v>
      </c>
    </row>
    <row r="292" s="14" customFormat="1">
      <c r="A292" s="14"/>
      <c r="B292" s="272"/>
      <c r="C292" s="273"/>
      <c r="D292" s="247" t="s">
        <v>149</v>
      </c>
      <c r="E292" s="274" t="s">
        <v>1</v>
      </c>
      <c r="F292" s="275" t="s">
        <v>154</v>
      </c>
      <c r="G292" s="273"/>
      <c r="H292" s="276">
        <v>4</v>
      </c>
      <c r="I292" s="277"/>
      <c r="J292" s="277"/>
      <c r="K292" s="273"/>
      <c r="L292" s="273"/>
      <c r="M292" s="278"/>
      <c r="N292" s="279"/>
      <c r="O292" s="280"/>
      <c r="P292" s="280"/>
      <c r="Q292" s="280"/>
      <c r="R292" s="280"/>
      <c r="S292" s="280"/>
      <c r="T292" s="280"/>
      <c r="U292" s="280"/>
      <c r="V292" s="280"/>
      <c r="W292" s="280"/>
      <c r="X292" s="281"/>
      <c r="Y292" s="14"/>
      <c r="Z292" s="14"/>
      <c r="AA292" s="14"/>
      <c r="AB292" s="14"/>
      <c r="AC292" s="14"/>
      <c r="AD292" s="14"/>
      <c r="AE292" s="14"/>
      <c r="AT292" s="282" t="s">
        <v>149</v>
      </c>
      <c r="AU292" s="282" t="s">
        <v>85</v>
      </c>
      <c r="AV292" s="14" t="s">
        <v>146</v>
      </c>
      <c r="AW292" s="14" t="s">
        <v>5</v>
      </c>
      <c r="AX292" s="14" t="s">
        <v>85</v>
      </c>
      <c r="AY292" s="282" t="s">
        <v>139</v>
      </c>
    </row>
    <row r="293" s="12" customFormat="1">
      <c r="A293" s="12"/>
      <c r="B293" s="251"/>
      <c r="C293" s="252"/>
      <c r="D293" s="247" t="s">
        <v>149</v>
      </c>
      <c r="E293" s="253" t="s">
        <v>1</v>
      </c>
      <c r="F293" s="254" t="s">
        <v>155</v>
      </c>
      <c r="G293" s="252"/>
      <c r="H293" s="253" t="s">
        <v>1</v>
      </c>
      <c r="I293" s="255"/>
      <c r="J293" s="255"/>
      <c r="K293" s="252"/>
      <c r="L293" s="252"/>
      <c r="M293" s="256"/>
      <c r="N293" s="257"/>
      <c r="O293" s="258"/>
      <c r="P293" s="258"/>
      <c r="Q293" s="258"/>
      <c r="R293" s="258"/>
      <c r="S293" s="258"/>
      <c r="T293" s="258"/>
      <c r="U293" s="258"/>
      <c r="V293" s="258"/>
      <c r="W293" s="258"/>
      <c r="X293" s="259"/>
      <c r="Y293" s="12"/>
      <c r="Z293" s="12"/>
      <c r="AA293" s="12"/>
      <c r="AB293" s="12"/>
      <c r="AC293" s="12"/>
      <c r="AD293" s="12"/>
      <c r="AE293" s="12"/>
      <c r="AT293" s="260" t="s">
        <v>149</v>
      </c>
      <c r="AU293" s="260" t="s">
        <v>85</v>
      </c>
      <c r="AV293" s="12" t="s">
        <v>85</v>
      </c>
      <c r="AW293" s="12" t="s">
        <v>5</v>
      </c>
      <c r="AX293" s="12" t="s">
        <v>77</v>
      </c>
      <c r="AY293" s="260" t="s">
        <v>139</v>
      </c>
    </row>
    <row r="294" s="2" customFormat="1" ht="21.75" customHeight="1">
      <c r="A294" s="37"/>
      <c r="B294" s="38"/>
      <c r="C294" s="231" t="s">
        <v>271</v>
      </c>
      <c r="D294" s="231" t="s">
        <v>140</v>
      </c>
      <c r="E294" s="232" t="s">
        <v>272</v>
      </c>
      <c r="F294" s="233" t="s">
        <v>273</v>
      </c>
      <c r="G294" s="234" t="s">
        <v>164</v>
      </c>
      <c r="H294" s="235">
        <v>4</v>
      </c>
      <c r="I294" s="236"/>
      <c r="J294" s="237"/>
      <c r="K294" s="238">
        <f>ROUND(P294*H294,2)</f>
        <v>0</v>
      </c>
      <c r="L294" s="233" t="s">
        <v>144</v>
      </c>
      <c r="M294" s="239"/>
      <c r="N294" s="240" t="s">
        <v>1</v>
      </c>
      <c r="O294" s="241" t="s">
        <v>40</v>
      </c>
      <c r="P294" s="242">
        <f>I294+J294</f>
        <v>0</v>
      </c>
      <c r="Q294" s="242">
        <f>ROUND(I294*H294,2)</f>
        <v>0</v>
      </c>
      <c r="R294" s="242">
        <f>ROUND(J294*H294,2)</f>
        <v>0</v>
      </c>
      <c r="S294" s="90"/>
      <c r="T294" s="243">
        <f>S294*H294</f>
        <v>0</v>
      </c>
      <c r="U294" s="243">
        <v>0.15669</v>
      </c>
      <c r="V294" s="243">
        <f>U294*H294</f>
        <v>0.62675999999999998</v>
      </c>
      <c r="W294" s="243">
        <v>0</v>
      </c>
      <c r="X294" s="244">
        <f>W294*H294</f>
        <v>0</v>
      </c>
      <c r="Y294" s="37"/>
      <c r="Z294" s="37"/>
      <c r="AA294" s="37"/>
      <c r="AB294" s="37"/>
      <c r="AC294" s="37"/>
      <c r="AD294" s="37"/>
      <c r="AE294" s="37"/>
      <c r="AR294" s="245" t="s">
        <v>145</v>
      </c>
      <c r="AT294" s="245" t="s">
        <v>140</v>
      </c>
      <c r="AU294" s="245" t="s">
        <v>85</v>
      </c>
      <c r="AY294" s="16" t="s">
        <v>139</v>
      </c>
      <c r="BE294" s="246">
        <f>IF(O294="základní",K294,0)</f>
        <v>0</v>
      </c>
      <c r="BF294" s="246">
        <f>IF(O294="snížená",K294,0)</f>
        <v>0</v>
      </c>
      <c r="BG294" s="246">
        <f>IF(O294="zákl. přenesená",K294,0)</f>
        <v>0</v>
      </c>
      <c r="BH294" s="246">
        <f>IF(O294="sníž. přenesená",K294,0)</f>
        <v>0</v>
      </c>
      <c r="BI294" s="246">
        <f>IF(O294="nulová",K294,0)</f>
        <v>0</v>
      </c>
      <c r="BJ294" s="16" t="s">
        <v>85</v>
      </c>
      <c r="BK294" s="246">
        <f>ROUND(P294*H294,2)</f>
        <v>0</v>
      </c>
      <c r="BL294" s="16" t="s">
        <v>146</v>
      </c>
      <c r="BM294" s="245" t="s">
        <v>274</v>
      </c>
    </row>
    <row r="295" s="2" customFormat="1">
      <c r="A295" s="37"/>
      <c r="B295" s="38"/>
      <c r="C295" s="39"/>
      <c r="D295" s="247" t="s">
        <v>148</v>
      </c>
      <c r="E295" s="39"/>
      <c r="F295" s="248" t="s">
        <v>273</v>
      </c>
      <c r="G295" s="39"/>
      <c r="H295" s="39"/>
      <c r="I295" s="144"/>
      <c r="J295" s="144"/>
      <c r="K295" s="39"/>
      <c r="L295" s="39"/>
      <c r="M295" s="43"/>
      <c r="N295" s="249"/>
      <c r="O295" s="250"/>
      <c r="P295" s="90"/>
      <c r="Q295" s="90"/>
      <c r="R295" s="90"/>
      <c r="S295" s="90"/>
      <c r="T295" s="90"/>
      <c r="U295" s="90"/>
      <c r="V295" s="90"/>
      <c r="W295" s="90"/>
      <c r="X295" s="91"/>
      <c r="Y295" s="37"/>
      <c r="Z295" s="37"/>
      <c r="AA295" s="37"/>
      <c r="AB295" s="37"/>
      <c r="AC295" s="37"/>
      <c r="AD295" s="37"/>
      <c r="AE295" s="37"/>
      <c r="AT295" s="16" t="s">
        <v>148</v>
      </c>
      <c r="AU295" s="16" t="s">
        <v>85</v>
      </c>
    </row>
    <row r="296" s="12" customFormat="1">
      <c r="A296" s="12"/>
      <c r="B296" s="251"/>
      <c r="C296" s="252"/>
      <c r="D296" s="247" t="s">
        <v>149</v>
      </c>
      <c r="E296" s="253" t="s">
        <v>1</v>
      </c>
      <c r="F296" s="254" t="s">
        <v>275</v>
      </c>
      <c r="G296" s="252"/>
      <c r="H296" s="253" t="s">
        <v>1</v>
      </c>
      <c r="I296" s="255"/>
      <c r="J296" s="255"/>
      <c r="K296" s="252"/>
      <c r="L296" s="252"/>
      <c r="M296" s="256"/>
      <c r="N296" s="257"/>
      <c r="O296" s="258"/>
      <c r="P296" s="258"/>
      <c r="Q296" s="258"/>
      <c r="R296" s="258"/>
      <c r="S296" s="258"/>
      <c r="T296" s="258"/>
      <c r="U296" s="258"/>
      <c r="V296" s="258"/>
      <c r="W296" s="258"/>
      <c r="X296" s="259"/>
      <c r="Y296" s="12"/>
      <c r="Z296" s="12"/>
      <c r="AA296" s="12"/>
      <c r="AB296" s="12"/>
      <c r="AC296" s="12"/>
      <c r="AD296" s="12"/>
      <c r="AE296" s="12"/>
      <c r="AT296" s="260" t="s">
        <v>149</v>
      </c>
      <c r="AU296" s="260" t="s">
        <v>85</v>
      </c>
      <c r="AV296" s="12" t="s">
        <v>85</v>
      </c>
      <c r="AW296" s="12" t="s">
        <v>5</v>
      </c>
      <c r="AX296" s="12" t="s">
        <v>77</v>
      </c>
      <c r="AY296" s="260" t="s">
        <v>139</v>
      </c>
    </row>
    <row r="297" s="13" customFormat="1">
      <c r="A297" s="13"/>
      <c r="B297" s="261"/>
      <c r="C297" s="262"/>
      <c r="D297" s="247" t="s">
        <v>149</v>
      </c>
      <c r="E297" s="263" t="s">
        <v>1</v>
      </c>
      <c r="F297" s="264" t="s">
        <v>234</v>
      </c>
      <c r="G297" s="262"/>
      <c r="H297" s="265">
        <v>4</v>
      </c>
      <c r="I297" s="266"/>
      <c r="J297" s="266"/>
      <c r="K297" s="262"/>
      <c r="L297" s="262"/>
      <c r="M297" s="267"/>
      <c r="N297" s="268"/>
      <c r="O297" s="269"/>
      <c r="P297" s="269"/>
      <c r="Q297" s="269"/>
      <c r="R297" s="269"/>
      <c r="S297" s="269"/>
      <c r="T297" s="269"/>
      <c r="U297" s="269"/>
      <c r="V297" s="269"/>
      <c r="W297" s="269"/>
      <c r="X297" s="270"/>
      <c r="Y297" s="13"/>
      <c r="Z297" s="13"/>
      <c r="AA297" s="13"/>
      <c r="AB297" s="13"/>
      <c r="AC297" s="13"/>
      <c r="AD297" s="13"/>
      <c r="AE297" s="13"/>
      <c r="AT297" s="271" t="s">
        <v>149</v>
      </c>
      <c r="AU297" s="271" t="s">
        <v>85</v>
      </c>
      <c r="AV297" s="13" t="s">
        <v>87</v>
      </c>
      <c r="AW297" s="13" t="s">
        <v>5</v>
      </c>
      <c r="AX297" s="13" t="s">
        <v>77</v>
      </c>
      <c r="AY297" s="271" t="s">
        <v>139</v>
      </c>
    </row>
    <row r="298" s="14" customFormat="1">
      <c r="A298" s="14"/>
      <c r="B298" s="272"/>
      <c r="C298" s="273"/>
      <c r="D298" s="247" t="s">
        <v>149</v>
      </c>
      <c r="E298" s="274" t="s">
        <v>1</v>
      </c>
      <c r="F298" s="275" t="s">
        <v>154</v>
      </c>
      <c r="G298" s="273"/>
      <c r="H298" s="276">
        <v>4</v>
      </c>
      <c r="I298" s="277"/>
      <c r="J298" s="277"/>
      <c r="K298" s="273"/>
      <c r="L298" s="273"/>
      <c r="M298" s="278"/>
      <c r="N298" s="279"/>
      <c r="O298" s="280"/>
      <c r="P298" s="280"/>
      <c r="Q298" s="280"/>
      <c r="R298" s="280"/>
      <c r="S298" s="280"/>
      <c r="T298" s="280"/>
      <c r="U298" s="280"/>
      <c r="V298" s="280"/>
      <c r="W298" s="280"/>
      <c r="X298" s="281"/>
      <c r="Y298" s="14"/>
      <c r="Z298" s="14"/>
      <c r="AA298" s="14"/>
      <c r="AB298" s="14"/>
      <c r="AC298" s="14"/>
      <c r="AD298" s="14"/>
      <c r="AE298" s="14"/>
      <c r="AT298" s="282" t="s">
        <v>149</v>
      </c>
      <c r="AU298" s="282" t="s">
        <v>85</v>
      </c>
      <c r="AV298" s="14" t="s">
        <v>146</v>
      </c>
      <c r="AW298" s="14" t="s">
        <v>5</v>
      </c>
      <c r="AX298" s="14" t="s">
        <v>85</v>
      </c>
      <c r="AY298" s="282" t="s">
        <v>139</v>
      </c>
    </row>
    <row r="299" s="12" customFormat="1">
      <c r="A299" s="12"/>
      <c r="B299" s="251"/>
      <c r="C299" s="252"/>
      <c r="D299" s="247" t="s">
        <v>149</v>
      </c>
      <c r="E299" s="253" t="s">
        <v>1</v>
      </c>
      <c r="F299" s="254" t="s">
        <v>155</v>
      </c>
      <c r="G299" s="252"/>
      <c r="H299" s="253" t="s">
        <v>1</v>
      </c>
      <c r="I299" s="255"/>
      <c r="J299" s="255"/>
      <c r="K299" s="252"/>
      <c r="L299" s="252"/>
      <c r="M299" s="256"/>
      <c r="N299" s="257"/>
      <c r="O299" s="258"/>
      <c r="P299" s="258"/>
      <c r="Q299" s="258"/>
      <c r="R299" s="258"/>
      <c r="S299" s="258"/>
      <c r="T299" s="258"/>
      <c r="U299" s="258"/>
      <c r="V299" s="258"/>
      <c r="W299" s="258"/>
      <c r="X299" s="259"/>
      <c r="Y299" s="12"/>
      <c r="Z299" s="12"/>
      <c r="AA299" s="12"/>
      <c r="AB299" s="12"/>
      <c r="AC299" s="12"/>
      <c r="AD299" s="12"/>
      <c r="AE299" s="12"/>
      <c r="AT299" s="260" t="s">
        <v>149</v>
      </c>
      <c r="AU299" s="260" t="s">
        <v>85</v>
      </c>
      <c r="AV299" s="12" t="s">
        <v>85</v>
      </c>
      <c r="AW299" s="12" t="s">
        <v>5</v>
      </c>
      <c r="AX299" s="12" t="s">
        <v>77</v>
      </c>
      <c r="AY299" s="260" t="s">
        <v>139</v>
      </c>
    </row>
    <row r="300" s="2" customFormat="1" ht="21.75" customHeight="1">
      <c r="A300" s="37"/>
      <c r="B300" s="38"/>
      <c r="C300" s="231" t="s">
        <v>276</v>
      </c>
      <c r="D300" s="231" t="s">
        <v>140</v>
      </c>
      <c r="E300" s="232" t="s">
        <v>277</v>
      </c>
      <c r="F300" s="233" t="s">
        <v>278</v>
      </c>
      <c r="G300" s="234" t="s">
        <v>164</v>
      </c>
      <c r="H300" s="235">
        <v>2</v>
      </c>
      <c r="I300" s="236"/>
      <c r="J300" s="237"/>
      <c r="K300" s="238">
        <f>ROUND(P300*H300,2)</f>
        <v>0</v>
      </c>
      <c r="L300" s="233" t="s">
        <v>144</v>
      </c>
      <c r="M300" s="239"/>
      <c r="N300" s="240" t="s">
        <v>1</v>
      </c>
      <c r="O300" s="241" t="s">
        <v>40</v>
      </c>
      <c r="P300" s="242">
        <f>I300+J300</f>
        <v>0</v>
      </c>
      <c r="Q300" s="242">
        <f>ROUND(I300*H300,2)</f>
        <v>0</v>
      </c>
      <c r="R300" s="242">
        <f>ROUND(J300*H300,2)</f>
        <v>0</v>
      </c>
      <c r="S300" s="90"/>
      <c r="T300" s="243">
        <f>S300*H300</f>
        <v>0</v>
      </c>
      <c r="U300" s="243">
        <v>0.16042000000000001</v>
      </c>
      <c r="V300" s="243">
        <f>U300*H300</f>
        <v>0.32084000000000001</v>
      </c>
      <c r="W300" s="243">
        <v>0</v>
      </c>
      <c r="X300" s="244">
        <f>W300*H300</f>
        <v>0</v>
      </c>
      <c r="Y300" s="37"/>
      <c r="Z300" s="37"/>
      <c r="AA300" s="37"/>
      <c r="AB300" s="37"/>
      <c r="AC300" s="37"/>
      <c r="AD300" s="37"/>
      <c r="AE300" s="37"/>
      <c r="AR300" s="245" t="s">
        <v>145</v>
      </c>
      <c r="AT300" s="245" t="s">
        <v>140</v>
      </c>
      <c r="AU300" s="245" t="s">
        <v>85</v>
      </c>
      <c r="AY300" s="16" t="s">
        <v>139</v>
      </c>
      <c r="BE300" s="246">
        <f>IF(O300="základní",K300,0)</f>
        <v>0</v>
      </c>
      <c r="BF300" s="246">
        <f>IF(O300="snížená",K300,0)</f>
        <v>0</v>
      </c>
      <c r="BG300" s="246">
        <f>IF(O300="zákl. přenesená",K300,0)</f>
        <v>0</v>
      </c>
      <c r="BH300" s="246">
        <f>IF(O300="sníž. přenesená",K300,0)</f>
        <v>0</v>
      </c>
      <c r="BI300" s="246">
        <f>IF(O300="nulová",K300,0)</f>
        <v>0</v>
      </c>
      <c r="BJ300" s="16" t="s">
        <v>85</v>
      </c>
      <c r="BK300" s="246">
        <f>ROUND(P300*H300,2)</f>
        <v>0</v>
      </c>
      <c r="BL300" s="16" t="s">
        <v>146</v>
      </c>
      <c r="BM300" s="245" t="s">
        <v>279</v>
      </c>
    </row>
    <row r="301" s="2" customFormat="1">
      <c r="A301" s="37"/>
      <c r="B301" s="38"/>
      <c r="C301" s="39"/>
      <c r="D301" s="247" t="s">
        <v>148</v>
      </c>
      <c r="E301" s="39"/>
      <c r="F301" s="248" t="s">
        <v>278</v>
      </c>
      <c r="G301" s="39"/>
      <c r="H301" s="39"/>
      <c r="I301" s="144"/>
      <c r="J301" s="144"/>
      <c r="K301" s="39"/>
      <c r="L301" s="39"/>
      <c r="M301" s="43"/>
      <c r="N301" s="249"/>
      <c r="O301" s="250"/>
      <c r="P301" s="90"/>
      <c r="Q301" s="90"/>
      <c r="R301" s="90"/>
      <c r="S301" s="90"/>
      <c r="T301" s="90"/>
      <c r="U301" s="90"/>
      <c r="V301" s="90"/>
      <c r="W301" s="90"/>
      <c r="X301" s="91"/>
      <c r="Y301" s="37"/>
      <c r="Z301" s="37"/>
      <c r="AA301" s="37"/>
      <c r="AB301" s="37"/>
      <c r="AC301" s="37"/>
      <c r="AD301" s="37"/>
      <c r="AE301" s="37"/>
      <c r="AT301" s="16" t="s">
        <v>148</v>
      </c>
      <c r="AU301" s="16" t="s">
        <v>85</v>
      </c>
    </row>
    <row r="302" s="12" customFormat="1">
      <c r="A302" s="12"/>
      <c r="B302" s="251"/>
      <c r="C302" s="252"/>
      <c r="D302" s="247" t="s">
        <v>149</v>
      </c>
      <c r="E302" s="253" t="s">
        <v>1</v>
      </c>
      <c r="F302" s="254" t="s">
        <v>211</v>
      </c>
      <c r="G302" s="252"/>
      <c r="H302" s="253" t="s">
        <v>1</v>
      </c>
      <c r="I302" s="255"/>
      <c r="J302" s="255"/>
      <c r="K302" s="252"/>
      <c r="L302" s="252"/>
      <c r="M302" s="256"/>
      <c r="N302" s="257"/>
      <c r="O302" s="258"/>
      <c r="P302" s="258"/>
      <c r="Q302" s="258"/>
      <c r="R302" s="258"/>
      <c r="S302" s="258"/>
      <c r="T302" s="258"/>
      <c r="U302" s="258"/>
      <c r="V302" s="258"/>
      <c r="W302" s="258"/>
      <c r="X302" s="259"/>
      <c r="Y302" s="12"/>
      <c r="Z302" s="12"/>
      <c r="AA302" s="12"/>
      <c r="AB302" s="12"/>
      <c r="AC302" s="12"/>
      <c r="AD302" s="12"/>
      <c r="AE302" s="12"/>
      <c r="AT302" s="260" t="s">
        <v>149</v>
      </c>
      <c r="AU302" s="260" t="s">
        <v>85</v>
      </c>
      <c r="AV302" s="12" t="s">
        <v>85</v>
      </c>
      <c r="AW302" s="12" t="s">
        <v>5</v>
      </c>
      <c r="AX302" s="12" t="s">
        <v>77</v>
      </c>
      <c r="AY302" s="260" t="s">
        <v>139</v>
      </c>
    </row>
    <row r="303" s="13" customFormat="1">
      <c r="A303" s="13"/>
      <c r="B303" s="261"/>
      <c r="C303" s="262"/>
      <c r="D303" s="247" t="s">
        <v>149</v>
      </c>
      <c r="E303" s="263" t="s">
        <v>1</v>
      </c>
      <c r="F303" s="264" t="s">
        <v>250</v>
      </c>
      <c r="G303" s="262"/>
      <c r="H303" s="265">
        <v>2</v>
      </c>
      <c r="I303" s="266"/>
      <c r="J303" s="266"/>
      <c r="K303" s="262"/>
      <c r="L303" s="262"/>
      <c r="M303" s="267"/>
      <c r="N303" s="268"/>
      <c r="O303" s="269"/>
      <c r="P303" s="269"/>
      <c r="Q303" s="269"/>
      <c r="R303" s="269"/>
      <c r="S303" s="269"/>
      <c r="T303" s="269"/>
      <c r="U303" s="269"/>
      <c r="V303" s="269"/>
      <c r="W303" s="269"/>
      <c r="X303" s="270"/>
      <c r="Y303" s="13"/>
      <c r="Z303" s="13"/>
      <c r="AA303" s="13"/>
      <c r="AB303" s="13"/>
      <c r="AC303" s="13"/>
      <c r="AD303" s="13"/>
      <c r="AE303" s="13"/>
      <c r="AT303" s="271" t="s">
        <v>149</v>
      </c>
      <c r="AU303" s="271" t="s">
        <v>85</v>
      </c>
      <c r="AV303" s="13" t="s">
        <v>87</v>
      </c>
      <c r="AW303" s="13" t="s">
        <v>5</v>
      </c>
      <c r="AX303" s="13" t="s">
        <v>77</v>
      </c>
      <c r="AY303" s="271" t="s">
        <v>139</v>
      </c>
    </row>
    <row r="304" s="14" customFormat="1">
      <c r="A304" s="14"/>
      <c r="B304" s="272"/>
      <c r="C304" s="273"/>
      <c r="D304" s="247" t="s">
        <v>149</v>
      </c>
      <c r="E304" s="274" t="s">
        <v>1</v>
      </c>
      <c r="F304" s="275" t="s">
        <v>154</v>
      </c>
      <c r="G304" s="273"/>
      <c r="H304" s="276">
        <v>2</v>
      </c>
      <c r="I304" s="277"/>
      <c r="J304" s="277"/>
      <c r="K304" s="273"/>
      <c r="L304" s="273"/>
      <c r="M304" s="278"/>
      <c r="N304" s="279"/>
      <c r="O304" s="280"/>
      <c r="P304" s="280"/>
      <c r="Q304" s="280"/>
      <c r="R304" s="280"/>
      <c r="S304" s="280"/>
      <c r="T304" s="280"/>
      <c r="U304" s="280"/>
      <c r="V304" s="280"/>
      <c r="W304" s="280"/>
      <c r="X304" s="281"/>
      <c r="Y304" s="14"/>
      <c r="Z304" s="14"/>
      <c r="AA304" s="14"/>
      <c r="AB304" s="14"/>
      <c r="AC304" s="14"/>
      <c r="AD304" s="14"/>
      <c r="AE304" s="14"/>
      <c r="AT304" s="282" t="s">
        <v>149</v>
      </c>
      <c r="AU304" s="282" t="s">
        <v>85</v>
      </c>
      <c r="AV304" s="14" t="s">
        <v>146</v>
      </c>
      <c r="AW304" s="14" t="s">
        <v>5</v>
      </c>
      <c r="AX304" s="14" t="s">
        <v>85</v>
      </c>
      <c r="AY304" s="282" t="s">
        <v>139</v>
      </c>
    </row>
    <row r="305" s="12" customFormat="1">
      <c r="A305" s="12"/>
      <c r="B305" s="251"/>
      <c r="C305" s="252"/>
      <c r="D305" s="247" t="s">
        <v>149</v>
      </c>
      <c r="E305" s="253" t="s">
        <v>1</v>
      </c>
      <c r="F305" s="254" t="s">
        <v>155</v>
      </c>
      <c r="G305" s="252"/>
      <c r="H305" s="253" t="s">
        <v>1</v>
      </c>
      <c r="I305" s="255"/>
      <c r="J305" s="255"/>
      <c r="K305" s="252"/>
      <c r="L305" s="252"/>
      <c r="M305" s="256"/>
      <c r="N305" s="257"/>
      <c r="O305" s="258"/>
      <c r="P305" s="258"/>
      <c r="Q305" s="258"/>
      <c r="R305" s="258"/>
      <c r="S305" s="258"/>
      <c r="T305" s="258"/>
      <c r="U305" s="258"/>
      <c r="V305" s="258"/>
      <c r="W305" s="258"/>
      <c r="X305" s="259"/>
      <c r="Y305" s="12"/>
      <c r="Z305" s="12"/>
      <c r="AA305" s="12"/>
      <c r="AB305" s="12"/>
      <c r="AC305" s="12"/>
      <c r="AD305" s="12"/>
      <c r="AE305" s="12"/>
      <c r="AT305" s="260" t="s">
        <v>149</v>
      </c>
      <c r="AU305" s="260" t="s">
        <v>85</v>
      </c>
      <c r="AV305" s="12" t="s">
        <v>85</v>
      </c>
      <c r="AW305" s="12" t="s">
        <v>5</v>
      </c>
      <c r="AX305" s="12" t="s">
        <v>77</v>
      </c>
      <c r="AY305" s="260" t="s">
        <v>139</v>
      </c>
    </row>
    <row r="306" s="2" customFormat="1" ht="21.75" customHeight="1">
      <c r="A306" s="37"/>
      <c r="B306" s="38"/>
      <c r="C306" s="231" t="s">
        <v>280</v>
      </c>
      <c r="D306" s="231" t="s">
        <v>140</v>
      </c>
      <c r="E306" s="232" t="s">
        <v>281</v>
      </c>
      <c r="F306" s="233" t="s">
        <v>282</v>
      </c>
      <c r="G306" s="234" t="s">
        <v>164</v>
      </c>
      <c r="H306" s="235">
        <v>4</v>
      </c>
      <c r="I306" s="236"/>
      <c r="J306" s="237"/>
      <c r="K306" s="238">
        <f>ROUND(P306*H306,2)</f>
        <v>0</v>
      </c>
      <c r="L306" s="233" t="s">
        <v>144</v>
      </c>
      <c r="M306" s="239"/>
      <c r="N306" s="240" t="s">
        <v>1</v>
      </c>
      <c r="O306" s="241" t="s">
        <v>40</v>
      </c>
      <c r="P306" s="242">
        <f>I306+J306</f>
        <v>0</v>
      </c>
      <c r="Q306" s="242">
        <f>ROUND(I306*H306,2)</f>
        <v>0</v>
      </c>
      <c r="R306" s="242">
        <f>ROUND(J306*H306,2)</f>
        <v>0</v>
      </c>
      <c r="S306" s="90"/>
      <c r="T306" s="243">
        <f>S306*H306</f>
        <v>0</v>
      </c>
      <c r="U306" s="243">
        <v>0.16414999999999999</v>
      </c>
      <c r="V306" s="243">
        <f>U306*H306</f>
        <v>0.65659999999999996</v>
      </c>
      <c r="W306" s="243">
        <v>0</v>
      </c>
      <c r="X306" s="244">
        <f>W306*H306</f>
        <v>0</v>
      </c>
      <c r="Y306" s="37"/>
      <c r="Z306" s="37"/>
      <c r="AA306" s="37"/>
      <c r="AB306" s="37"/>
      <c r="AC306" s="37"/>
      <c r="AD306" s="37"/>
      <c r="AE306" s="37"/>
      <c r="AR306" s="245" t="s">
        <v>145</v>
      </c>
      <c r="AT306" s="245" t="s">
        <v>140</v>
      </c>
      <c r="AU306" s="245" t="s">
        <v>85</v>
      </c>
      <c r="AY306" s="16" t="s">
        <v>139</v>
      </c>
      <c r="BE306" s="246">
        <f>IF(O306="základní",K306,0)</f>
        <v>0</v>
      </c>
      <c r="BF306" s="246">
        <f>IF(O306="snížená",K306,0)</f>
        <v>0</v>
      </c>
      <c r="BG306" s="246">
        <f>IF(O306="zákl. přenesená",K306,0)</f>
        <v>0</v>
      </c>
      <c r="BH306" s="246">
        <f>IF(O306="sníž. přenesená",K306,0)</f>
        <v>0</v>
      </c>
      <c r="BI306" s="246">
        <f>IF(O306="nulová",K306,0)</f>
        <v>0</v>
      </c>
      <c r="BJ306" s="16" t="s">
        <v>85</v>
      </c>
      <c r="BK306" s="246">
        <f>ROUND(P306*H306,2)</f>
        <v>0</v>
      </c>
      <c r="BL306" s="16" t="s">
        <v>146</v>
      </c>
      <c r="BM306" s="245" t="s">
        <v>283</v>
      </c>
    </row>
    <row r="307" s="2" customFormat="1">
      <c r="A307" s="37"/>
      <c r="B307" s="38"/>
      <c r="C307" s="39"/>
      <c r="D307" s="247" t="s">
        <v>148</v>
      </c>
      <c r="E307" s="39"/>
      <c r="F307" s="248" t="s">
        <v>282</v>
      </c>
      <c r="G307" s="39"/>
      <c r="H307" s="39"/>
      <c r="I307" s="144"/>
      <c r="J307" s="144"/>
      <c r="K307" s="39"/>
      <c r="L307" s="39"/>
      <c r="M307" s="43"/>
      <c r="N307" s="249"/>
      <c r="O307" s="250"/>
      <c r="P307" s="90"/>
      <c r="Q307" s="90"/>
      <c r="R307" s="90"/>
      <c r="S307" s="90"/>
      <c r="T307" s="90"/>
      <c r="U307" s="90"/>
      <c r="V307" s="90"/>
      <c r="W307" s="90"/>
      <c r="X307" s="91"/>
      <c r="Y307" s="37"/>
      <c r="Z307" s="37"/>
      <c r="AA307" s="37"/>
      <c r="AB307" s="37"/>
      <c r="AC307" s="37"/>
      <c r="AD307" s="37"/>
      <c r="AE307" s="37"/>
      <c r="AT307" s="16" t="s">
        <v>148</v>
      </c>
      <c r="AU307" s="16" t="s">
        <v>85</v>
      </c>
    </row>
    <row r="308" s="12" customFormat="1">
      <c r="A308" s="12"/>
      <c r="B308" s="251"/>
      <c r="C308" s="252"/>
      <c r="D308" s="247" t="s">
        <v>149</v>
      </c>
      <c r="E308" s="253" t="s">
        <v>1</v>
      </c>
      <c r="F308" s="254" t="s">
        <v>284</v>
      </c>
      <c r="G308" s="252"/>
      <c r="H308" s="253" t="s">
        <v>1</v>
      </c>
      <c r="I308" s="255"/>
      <c r="J308" s="255"/>
      <c r="K308" s="252"/>
      <c r="L308" s="252"/>
      <c r="M308" s="256"/>
      <c r="N308" s="257"/>
      <c r="O308" s="258"/>
      <c r="P308" s="258"/>
      <c r="Q308" s="258"/>
      <c r="R308" s="258"/>
      <c r="S308" s="258"/>
      <c r="T308" s="258"/>
      <c r="U308" s="258"/>
      <c r="V308" s="258"/>
      <c r="W308" s="258"/>
      <c r="X308" s="259"/>
      <c r="Y308" s="12"/>
      <c r="Z308" s="12"/>
      <c r="AA308" s="12"/>
      <c r="AB308" s="12"/>
      <c r="AC308" s="12"/>
      <c r="AD308" s="12"/>
      <c r="AE308" s="12"/>
      <c r="AT308" s="260" t="s">
        <v>149</v>
      </c>
      <c r="AU308" s="260" t="s">
        <v>85</v>
      </c>
      <c r="AV308" s="12" t="s">
        <v>85</v>
      </c>
      <c r="AW308" s="12" t="s">
        <v>5</v>
      </c>
      <c r="AX308" s="12" t="s">
        <v>77</v>
      </c>
      <c r="AY308" s="260" t="s">
        <v>139</v>
      </c>
    </row>
    <row r="309" s="13" customFormat="1">
      <c r="A309" s="13"/>
      <c r="B309" s="261"/>
      <c r="C309" s="262"/>
      <c r="D309" s="247" t="s">
        <v>149</v>
      </c>
      <c r="E309" s="263" t="s">
        <v>1</v>
      </c>
      <c r="F309" s="264" t="s">
        <v>250</v>
      </c>
      <c r="G309" s="262"/>
      <c r="H309" s="265">
        <v>2</v>
      </c>
      <c r="I309" s="266"/>
      <c r="J309" s="266"/>
      <c r="K309" s="262"/>
      <c r="L309" s="262"/>
      <c r="M309" s="267"/>
      <c r="N309" s="268"/>
      <c r="O309" s="269"/>
      <c r="P309" s="269"/>
      <c r="Q309" s="269"/>
      <c r="R309" s="269"/>
      <c r="S309" s="269"/>
      <c r="T309" s="269"/>
      <c r="U309" s="269"/>
      <c r="V309" s="269"/>
      <c r="W309" s="269"/>
      <c r="X309" s="270"/>
      <c r="Y309" s="13"/>
      <c r="Z309" s="13"/>
      <c r="AA309" s="13"/>
      <c r="AB309" s="13"/>
      <c r="AC309" s="13"/>
      <c r="AD309" s="13"/>
      <c r="AE309" s="13"/>
      <c r="AT309" s="271" t="s">
        <v>149</v>
      </c>
      <c r="AU309" s="271" t="s">
        <v>85</v>
      </c>
      <c r="AV309" s="13" t="s">
        <v>87</v>
      </c>
      <c r="AW309" s="13" t="s">
        <v>5</v>
      </c>
      <c r="AX309" s="13" t="s">
        <v>77</v>
      </c>
      <c r="AY309" s="271" t="s">
        <v>139</v>
      </c>
    </row>
    <row r="310" s="12" customFormat="1">
      <c r="A310" s="12"/>
      <c r="B310" s="251"/>
      <c r="C310" s="252"/>
      <c r="D310" s="247" t="s">
        <v>149</v>
      </c>
      <c r="E310" s="253" t="s">
        <v>1</v>
      </c>
      <c r="F310" s="254" t="s">
        <v>285</v>
      </c>
      <c r="G310" s="252"/>
      <c r="H310" s="253" t="s">
        <v>1</v>
      </c>
      <c r="I310" s="255"/>
      <c r="J310" s="255"/>
      <c r="K310" s="252"/>
      <c r="L310" s="252"/>
      <c r="M310" s="256"/>
      <c r="N310" s="257"/>
      <c r="O310" s="258"/>
      <c r="P310" s="258"/>
      <c r="Q310" s="258"/>
      <c r="R310" s="258"/>
      <c r="S310" s="258"/>
      <c r="T310" s="258"/>
      <c r="U310" s="258"/>
      <c r="V310" s="258"/>
      <c r="W310" s="258"/>
      <c r="X310" s="259"/>
      <c r="Y310" s="12"/>
      <c r="Z310" s="12"/>
      <c r="AA310" s="12"/>
      <c r="AB310" s="12"/>
      <c r="AC310" s="12"/>
      <c r="AD310" s="12"/>
      <c r="AE310" s="12"/>
      <c r="AT310" s="260" t="s">
        <v>149</v>
      </c>
      <c r="AU310" s="260" t="s">
        <v>85</v>
      </c>
      <c r="AV310" s="12" t="s">
        <v>85</v>
      </c>
      <c r="AW310" s="12" t="s">
        <v>5</v>
      </c>
      <c r="AX310" s="12" t="s">
        <v>77</v>
      </c>
      <c r="AY310" s="260" t="s">
        <v>139</v>
      </c>
    </row>
    <row r="311" s="13" customFormat="1">
      <c r="A311" s="13"/>
      <c r="B311" s="261"/>
      <c r="C311" s="262"/>
      <c r="D311" s="247" t="s">
        <v>149</v>
      </c>
      <c r="E311" s="263" t="s">
        <v>1</v>
      </c>
      <c r="F311" s="264" t="s">
        <v>250</v>
      </c>
      <c r="G311" s="262"/>
      <c r="H311" s="265">
        <v>2</v>
      </c>
      <c r="I311" s="266"/>
      <c r="J311" s="266"/>
      <c r="K311" s="262"/>
      <c r="L311" s="262"/>
      <c r="M311" s="267"/>
      <c r="N311" s="268"/>
      <c r="O311" s="269"/>
      <c r="P311" s="269"/>
      <c r="Q311" s="269"/>
      <c r="R311" s="269"/>
      <c r="S311" s="269"/>
      <c r="T311" s="269"/>
      <c r="U311" s="269"/>
      <c r="V311" s="269"/>
      <c r="W311" s="269"/>
      <c r="X311" s="270"/>
      <c r="Y311" s="13"/>
      <c r="Z311" s="13"/>
      <c r="AA311" s="13"/>
      <c r="AB311" s="13"/>
      <c r="AC311" s="13"/>
      <c r="AD311" s="13"/>
      <c r="AE311" s="13"/>
      <c r="AT311" s="271" t="s">
        <v>149</v>
      </c>
      <c r="AU311" s="271" t="s">
        <v>85</v>
      </c>
      <c r="AV311" s="13" t="s">
        <v>87</v>
      </c>
      <c r="AW311" s="13" t="s">
        <v>5</v>
      </c>
      <c r="AX311" s="13" t="s">
        <v>77</v>
      </c>
      <c r="AY311" s="271" t="s">
        <v>139</v>
      </c>
    </row>
    <row r="312" s="14" customFormat="1">
      <c r="A312" s="14"/>
      <c r="B312" s="272"/>
      <c r="C312" s="273"/>
      <c r="D312" s="247" t="s">
        <v>149</v>
      </c>
      <c r="E312" s="274" t="s">
        <v>1</v>
      </c>
      <c r="F312" s="275" t="s">
        <v>154</v>
      </c>
      <c r="G312" s="273"/>
      <c r="H312" s="276">
        <v>4</v>
      </c>
      <c r="I312" s="277"/>
      <c r="J312" s="277"/>
      <c r="K312" s="273"/>
      <c r="L312" s="273"/>
      <c r="M312" s="278"/>
      <c r="N312" s="279"/>
      <c r="O312" s="280"/>
      <c r="P312" s="280"/>
      <c r="Q312" s="280"/>
      <c r="R312" s="280"/>
      <c r="S312" s="280"/>
      <c r="T312" s="280"/>
      <c r="U312" s="280"/>
      <c r="V312" s="280"/>
      <c r="W312" s="280"/>
      <c r="X312" s="281"/>
      <c r="Y312" s="14"/>
      <c r="Z312" s="14"/>
      <c r="AA312" s="14"/>
      <c r="AB312" s="14"/>
      <c r="AC312" s="14"/>
      <c r="AD312" s="14"/>
      <c r="AE312" s="14"/>
      <c r="AT312" s="282" t="s">
        <v>149</v>
      </c>
      <c r="AU312" s="282" t="s">
        <v>85</v>
      </c>
      <c r="AV312" s="14" t="s">
        <v>146</v>
      </c>
      <c r="AW312" s="14" t="s">
        <v>5</v>
      </c>
      <c r="AX312" s="14" t="s">
        <v>85</v>
      </c>
      <c r="AY312" s="282" t="s">
        <v>139</v>
      </c>
    </row>
    <row r="313" s="12" customFormat="1">
      <c r="A313" s="12"/>
      <c r="B313" s="251"/>
      <c r="C313" s="252"/>
      <c r="D313" s="247" t="s">
        <v>149</v>
      </c>
      <c r="E313" s="253" t="s">
        <v>1</v>
      </c>
      <c r="F313" s="254" t="s">
        <v>155</v>
      </c>
      <c r="G313" s="252"/>
      <c r="H313" s="253" t="s">
        <v>1</v>
      </c>
      <c r="I313" s="255"/>
      <c r="J313" s="255"/>
      <c r="K313" s="252"/>
      <c r="L313" s="252"/>
      <c r="M313" s="256"/>
      <c r="N313" s="257"/>
      <c r="O313" s="258"/>
      <c r="P313" s="258"/>
      <c r="Q313" s="258"/>
      <c r="R313" s="258"/>
      <c r="S313" s="258"/>
      <c r="T313" s="258"/>
      <c r="U313" s="258"/>
      <c r="V313" s="258"/>
      <c r="W313" s="258"/>
      <c r="X313" s="259"/>
      <c r="Y313" s="12"/>
      <c r="Z313" s="12"/>
      <c r="AA313" s="12"/>
      <c r="AB313" s="12"/>
      <c r="AC313" s="12"/>
      <c r="AD313" s="12"/>
      <c r="AE313" s="12"/>
      <c r="AT313" s="260" t="s">
        <v>149</v>
      </c>
      <c r="AU313" s="260" t="s">
        <v>85</v>
      </c>
      <c r="AV313" s="12" t="s">
        <v>85</v>
      </c>
      <c r="AW313" s="12" t="s">
        <v>5</v>
      </c>
      <c r="AX313" s="12" t="s">
        <v>77</v>
      </c>
      <c r="AY313" s="260" t="s">
        <v>139</v>
      </c>
    </row>
    <row r="314" s="2" customFormat="1" ht="21.75" customHeight="1">
      <c r="A314" s="37"/>
      <c r="B314" s="38"/>
      <c r="C314" s="231" t="s">
        <v>286</v>
      </c>
      <c r="D314" s="231" t="s">
        <v>140</v>
      </c>
      <c r="E314" s="232" t="s">
        <v>287</v>
      </c>
      <c r="F314" s="233" t="s">
        <v>288</v>
      </c>
      <c r="G314" s="234" t="s">
        <v>164</v>
      </c>
      <c r="H314" s="235">
        <v>4</v>
      </c>
      <c r="I314" s="236"/>
      <c r="J314" s="237"/>
      <c r="K314" s="238">
        <f>ROUND(P314*H314,2)</f>
        <v>0</v>
      </c>
      <c r="L314" s="233" t="s">
        <v>144</v>
      </c>
      <c r="M314" s="239"/>
      <c r="N314" s="240" t="s">
        <v>1</v>
      </c>
      <c r="O314" s="241" t="s">
        <v>40</v>
      </c>
      <c r="P314" s="242">
        <f>I314+J314</f>
        <v>0</v>
      </c>
      <c r="Q314" s="242">
        <f>ROUND(I314*H314,2)</f>
        <v>0</v>
      </c>
      <c r="R314" s="242">
        <f>ROUND(J314*H314,2)</f>
        <v>0</v>
      </c>
      <c r="S314" s="90"/>
      <c r="T314" s="243">
        <f>S314*H314</f>
        <v>0</v>
      </c>
      <c r="U314" s="243">
        <v>0.16788</v>
      </c>
      <c r="V314" s="243">
        <f>U314*H314</f>
        <v>0.67152000000000001</v>
      </c>
      <c r="W314" s="243">
        <v>0</v>
      </c>
      <c r="X314" s="244">
        <f>W314*H314</f>
        <v>0</v>
      </c>
      <c r="Y314" s="37"/>
      <c r="Z314" s="37"/>
      <c r="AA314" s="37"/>
      <c r="AB314" s="37"/>
      <c r="AC314" s="37"/>
      <c r="AD314" s="37"/>
      <c r="AE314" s="37"/>
      <c r="AR314" s="245" t="s">
        <v>145</v>
      </c>
      <c r="AT314" s="245" t="s">
        <v>140</v>
      </c>
      <c r="AU314" s="245" t="s">
        <v>85</v>
      </c>
      <c r="AY314" s="16" t="s">
        <v>139</v>
      </c>
      <c r="BE314" s="246">
        <f>IF(O314="základní",K314,0)</f>
        <v>0</v>
      </c>
      <c r="BF314" s="246">
        <f>IF(O314="snížená",K314,0)</f>
        <v>0</v>
      </c>
      <c r="BG314" s="246">
        <f>IF(O314="zákl. přenesená",K314,0)</f>
        <v>0</v>
      </c>
      <c r="BH314" s="246">
        <f>IF(O314="sníž. přenesená",K314,0)</f>
        <v>0</v>
      </c>
      <c r="BI314" s="246">
        <f>IF(O314="nulová",K314,0)</f>
        <v>0</v>
      </c>
      <c r="BJ314" s="16" t="s">
        <v>85</v>
      </c>
      <c r="BK314" s="246">
        <f>ROUND(P314*H314,2)</f>
        <v>0</v>
      </c>
      <c r="BL314" s="16" t="s">
        <v>146</v>
      </c>
      <c r="BM314" s="245" t="s">
        <v>289</v>
      </c>
    </row>
    <row r="315" s="2" customFormat="1">
      <c r="A315" s="37"/>
      <c r="B315" s="38"/>
      <c r="C315" s="39"/>
      <c r="D315" s="247" t="s">
        <v>148</v>
      </c>
      <c r="E315" s="39"/>
      <c r="F315" s="248" t="s">
        <v>288</v>
      </c>
      <c r="G315" s="39"/>
      <c r="H315" s="39"/>
      <c r="I315" s="144"/>
      <c r="J315" s="144"/>
      <c r="K315" s="39"/>
      <c r="L315" s="39"/>
      <c r="M315" s="43"/>
      <c r="N315" s="249"/>
      <c r="O315" s="250"/>
      <c r="P315" s="90"/>
      <c r="Q315" s="90"/>
      <c r="R315" s="90"/>
      <c r="S315" s="90"/>
      <c r="T315" s="90"/>
      <c r="U315" s="90"/>
      <c r="V315" s="90"/>
      <c r="W315" s="90"/>
      <c r="X315" s="91"/>
      <c r="Y315" s="37"/>
      <c r="Z315" s="37"/>
      <c r="AA315" s="37"/>
      <c r="AB315" s="37"/>
      <c r="AC315" s="37"/>
      <c r="AD315" s="37"/>
      <c r="AE315" s="37"/>
      <c r="AT315" s="16" t="s">
        <v>148</v>
      </c>
      <c r="AU315" s="16" t="s">
        <v>85</v>
      </c>
    </row>
    <row r="316" s="12" customFormat="1">
      <c r="A316" s="12"/>
      <c r="B316" s="251"/>
      <c r="C316" s="252"/>
      <c r="D316" s="247" t="s">
        <v>149</v>
      </c>
      <c r="E316" s="253" t="s">
        <v>1</v>
      </c>
      <c r="F316" s="254" t="s">
        <v>290</v>
      </c>
      <c r="G316" s="252"/>
      <c r="H316" s="253" t="s">
        <v>1</v>
      </c>
      <c r="I316" s="255"/>
      <c r="J316" s="255"/>
      <c r="K316" s="252"/>
      <c r="L316" s="252"/>
      <c r="M316" s="256"/>
      <c r="N316" s="257"/>
      <c r="O316" s="258"/>
      <c r="P316" s="258"/>
      <c r="Q316" s="258"/>
      <c r="R316" s="258"/>
      <c r="S316" s="258"/>
      <c r="T316" s="258"/>
      <c r="U316" s="258"/>
      <c r="V316" s="258"/>
      <c r="W316" s="258"/>
      <c r="X316" s="259"/>
      <c r="Y316" s="12"/>
      <c r="Z316" s="12"/>
      <c r="AA316" s="12"/>
      <c r="AB316" s="12"/>
      <c r="AC316" s="12"/>
      <c r="AD316" s="12"/>
      <c r="AE316" s="12"/>
      <c r="AT316" s="260" t="s">
        <v>149</v>
      </c>
      <c r="AU316" s="260" t="s">
        <v>85</v>
      </c>
      <c r="AV316" s="12" t="s">
        <v>85</v>
      </c>
      <c r="AW316" s="12" t="s">
        <v>5</v>
      </c>
      <c r="AX316" s="12" t="s">
        <v>77</v>
      </c>
      <c r="AY316" s="260" t="s">
        <v>139</v>
      </c>
    </row>
    <row r="317" s="13" customFormat="1">
      <c r="A317" s="13"/>
      <c r="B317" s="261"/>
      <c r="C317" s="262"/>
      <c r="D317" s="247" t="s">
        <v>149</v>
      </c>
      <c r="E317" s="263" t="s">
        <v>1</v>
      </c>
      <c r="F317" s="264" t="s">
        <v>234</v>
      </c>
      <c r="G317" s="262"/>
      <c r="H317" s="265">
        <v>4</v>
      </c>
      <c r="I317" s="266"/>
      <c r="J317" s="266"/>
      <c r="K317" s="262"/>
      <c r="L317" s="262"/>
      <c r="M317" s="267"/>
      <c r="N317" s="268"/>
      <c r="O317" s="269"/>
      <c r="P317" s="269"/>
      <c r="Q317" s="269"/>
      <c r="R317" s="269"/>
      <c r="S317" s="269"/>
      <c r="T317" s="269"/>
      <c r="U317" s="269"/>
      <c r="V317" s="269"/>
      <c r="W317" s="269"/>
      <c r="X317" s="270"/>
      <c r="Y317" s="13"/>
      <c r="Z317" s="13"/>
      <c r="AA317" s="13"/>
      <c r="AB317" s="13"/>
      <c r="AC317" s="13"/>
      <c r="AD317" s="13"/>
      <c r="AE317" s="13"/>
      <c r="AT317" s="271" t="s">
        <v>149</v>
      </c>
      <c r="AU317" s="271" t="s">
        <v>85</v>
      </c>
      <c r="AV317" s="13" t="s">
        <v>87</v>
      </c>
      <c r="AW317" s="13" t="s">
        <v>5</v>
      </c>
      <c r="AX317" s="13" t="s">
        <v>77</v>
      </c>
      <c r="AY317" s="271" t="s">
        <v>139</v>
      </c>
    </row>
    <row r="318" s="14" customFormat="1">
      <c r="A318" s="14"/>
      <c r="B318" s="272"/>
      <c r="C318" s="273"/>
      <c r="D318" s="247" t="s">
        <v>149</v>
      </c>
      <c r="E318" s="274" t="s">
        <v>1</v>
      </c>
      <c r="F318" s="275" t="s">
        <v>154</v>
      </c>
      <c r="G318" s="273"/>
      <c r="H318" s="276">
        <v>4</v>
      </c>
      <c r="I318" s="277"/>
      <c r="J318" s="277"/>
      <c r="K318" s="273"/>
      <c r="L318" s="273"/>
      <c r="M318" s="278"/>
      <c r="N318" s="279"/>
      <c r="O318" s="280"/>
      <c r="P318" s="280"/>
      <c r="Q318" s="280"/>
      <c r="R318" s="280"/>
      <c r="S318" s="280"/>
      <c r="T318" s="280"/>
      <c r="U318" s="280"/>
      <c r="V318" s="280"/>
      <c r="W318" s="280"/>
      <c r="X318" s="281"/>
      <c r="Y318" s="14"/>
      <c r="Z318" s="14"/>
      <c r="AA318" s="14"/>
      <c r="AB318" s="14"/>
      <c r="AC318" s="14"/>
      <c r="AD318" s="14"/>
      <c r="AE318" s="14"/>
      <c r="AT318" s="282" t="s">
        <v>149</v>
      </c>
      <c r="AU318" s="282" t="s">
        <v>85</v>
      </c>
      <c r="AV318" s="14" t="s">
        <v>146</v>
      </c>
      <c r="AW318" s="14" t="s">
        <v>5</v>
      </c>
      <c r="AX318" s="14" t="s">
        <v>85</v>
      </c>
      <c r="AY318" s="282" t="s">
        <v>139</v>
      </c>
    </row>
    <row r="319" s="12" customFormat="1">
      <c r="A319" s="12"/>
      <c r="B319" s="251"/>
      <c r="C319" s="252"/>
      <c r="D319" s="247" t="s">
        <v>149</v>
      </c>
      <c r="E319" s="253" t="s">
        <v>1</v>
      </c>
      <c r="F319" s="254" t="s">
        <v>155</v>
      </c>
      <c r="G319" s="252"/>
      <c r="H319" s="253" t="s">
        <v>1</v>
      </c>
      <c r="I319" s="255"/>
      <c r="J319" s="255"/>
      <c r="K319" s="252"/>
      <c r="L319" s="252"/>
      <c r="M319" s="256"/>
      <c r="N319" s="257"/>
      <c r="O319" s="258"/>
      <c r="P319" s="258"/>
      <c r="Q319" s="258"/>
      <c r="R319" s="258"/>
      <c r="S319" s="258"/>
      <c r="T319" s="258"/>
      <c r="U319" s="258"/>
      <c r="V319" s="258"/>
      <c r="W319" s="258"/>
      <c r="X319" s="259"/>
      <c r="Y319" s="12"/>
      <c r="Z319" s="12"/>
      <c r="AA319" s="12"/>
      <c r="AB319" s="12"/>
      <c r="AC319" s="12"/>
      <c r="AD319" s="12"/>
      <c r="AE319" s="12"/>
      <c r="AT319" s="260" t="s">
        <v>149</v>
      </c>
      <c r="AU319" s="260" t="s">
        <v>85</v>
      </c>
      <c r="AV319" s="12" t="s">
        <v>85</v>
      </c>
      <c r="AW319" s="12" t="s">
        <v>5</v>
      </c>
      <c r="AX319" s="12" t="s">
        <v>77</v>
      </c>
      <c r="AY319" s="260" t="s">
        <v>139</v>
      </c>
    </row>
    <row r="320" s="2" customFormat="1" ht="21.75" customHeight="1">
      <c r="A320" s="37"/>
      <c r="B320" s="38"/>
      <c r="C320" s="231" t="s">
        <v>291</v>
      </c>
      <c r="D320" s="231" t="s">
        <v>140</v>
      </c>
      <c r="E320" s="232" t="s">
        <v>292</v>
      </c>
      <c r="F320" s="233" t="s">
        <v>293</v>
      </c>
      <c r="G320" s="234" t="s">
        <v>164</v>
      </c>
      <c r="H320" s="235">
        <v>4</v>
      </c>
      <c r="I320" s="236"/>
      <c r="J320" s="237"/>
      <c r="K320" s="238">
        <f>ROUND(P320*H320,2)</f>
        <v>0</v>
      </c>
      <c r="L320" s="233" t="s">
        <v>144</v>
      </c>
      <c r="M320" s="239"/>
      <c r="N320" s="240" t="s">
        <v>1</v>
      </c>
      <c r="O320" s="241" t="s">
        <v>40</v>
      </c>
      <c r="P320" s="242">
        <f>I320+J320</f>
        <v>0</v>
      </c>
      <c r="Q320" s="242">
        <f>ROUND(I320*H320,2)</f>
        <v>0</v>
      </c>
      <c r="R320" s="242">
        <f>ROUND(J320*H320,2)</f>
        <v>0</v>
      </c>
      <c r="S320" s="90"/>
      <c r="T320" s="243">
        <f>S320*H320</f>
        <v>0</v>
      </c>
      <c r="U320" s="243">
        <v>0.17162</v>
      </c>
      <c r="V320" s="243">
        <f>U320*H320</f>
        <v>0.68647999999999998</v>
      </c>
      <c r="W320" s="243">
        <v>0</v>
      </c>
      <c r="X320" s="244">
        <f>W320*H320</f>
        <v>0</v>
      </c>
      <c r="Y320" s="37"/>
      <c r="Z320" s="37"/>
      <c r="AA320" s="37"/>
      <c r="AB320" s="37"/>
      <c r="AC320" s="37"/>
      <c r="AD320" s="37"/>
      <c r="AE320" s="37"/>
      <c r="AR320" s="245" t="s">
        <v>145</v>
      </c>
      <c r="AT320" s="245" t="s">
        <v>140</v>
      </c>
      <c r="AU320" s="245" t="s">
        <v>85</v>
      </c>
      <c r="AY320" s="16" t="s">
        <v>139</v>
      </c>
      <c r="BE320" s="246">
        <f>IF(O320="základní",K320,0)</f>
        <v>0</v>
      </c>
      <c r="BF320" s="246">
        <f>IF(O320="snížená",K320,0)</f>
        <v>0</v>
      </c>
      <c r="BG320" s="246">
        <f>IF(O320="zákl. přenesená",K320,0)</f>
        <v>0</v>
      </c>
      <c r="BH320" s="246">
        <f>IF(O320="sníž. přenesená",K320,0)</f>
        <v>0</v>
      </c>
      <c r="BI320" s="246">
        <f>IF(O320="nulová",K320,0)</f>
        <v>0</v>
      </c>
      <c r="BJ320" s="16" t="s">
        <v>85</v>
      </c>
      <c r="BK320" s="246">
        <f>ROUND(P320*H320,2)</f>
        <v>0</v>
      </c>
      <c r="BL320" s="16" t="s">
        <v>146</v>
      </c>
      <c r="BM320" s="245" t="s">
        <v>294</v>
      </c>
    </row>
    <row r="321" s="2" customFormat="1">
      <c r="A321" s="37"/>
      <c r="B321" s="38"/>
      <c r="C321" s="39"/>
      <c r="D321" s="247" t="s">
        <v>148</v>
      </c>
      <c r="E321" s="39"/>
      <c r="F321" s="248" t="s">
        <v>293</v>
      </c>
      <c r="G321" s="39"/>
      <c r="H321" s="39"/>
      <c r="I321" s="144"/>
      <c r="J321" s="144"/>
      <c r="K321" s="39"/>
      <c r="L321" s="39"/>
      <c r="M321" s="43"/>
      <c r="N321" s="249"/>
      <c r="O321" s="250"/>
      <c r="P321" s="90"/>
      <c r="Q321" s="90"/>
      <c r="R321" s="90"/>
      <c r="S321" s="90"/>
      <c r="T321" s="90"/>
      <c r="U321" s="90"/>
      <c r="V321" s="90"/>
      <c r="W321" s="90"/>
      <c r="X321" s="91"/>
      <c r="Y321" s="37"/>
      <c r="Z321" s="37"/>
      <c r="AA321" s="37"/>
      <c r="AB321" s="37"/>
      <c r="AC321" s="37"/>
      <c r="AD321" s="37"/>
      <c r="AE321" s="37"/>
      <c r="AT321" s="16" t="s">
        <v>148</v>
      </c>
      <c r="AU321" s="16" t="s">
        <v>85</v>
      </c>
    </row>
    <row r="322" s="12" customFormat="1">
      <c r="A322" s="12"/>
      <c r="B322" s="251"/>
      <c r="C322" s="252"/>
      <c r="D322" s="247" t="s">
        <v>149</v>
      </c>
      <c r="E322" s="253" t="s">
        <v>1</v>
      </c>
      <c r="F322" s="254" t="s">
        <v>295</v>
      </c>
      <c r="G322" s="252"/>
      <c r="H322" s="253" t="s">
        <v>1</v>
      </c>
      <c r="I322" s="255"/>
      <c r="J322" s="255"/>
      <c r="K322" s="252"/>
      <c r="L322" s="252"/>
      <c r="M322" s="256"/>
      <c r="N322" s="257"/>
      <c r="O322" s="258"/>
      <c r="P322" s="258"/>
      <c r="Q322" s="258"/>
      <c r="R322" s="258"/>
      <c r="S322" s="258"/>
      <c r="T322" s="258"/>
      <c r="U322" s="258"/>
      <c r="V322" s="258"/>
      <c r="W322" s="258"/>
      <c r="X322" s="259"/>
      <c r="Y322" s="12"/>
      <c r="Z322" s="12"/>
      <c r="AA322" s="12"/>
      <c r="AB322" s="12"/>
      <c r="AC322" s="12"/>
      <c r="AD322" s="12"/>
      <c r="AE322" s="12"/>
      <c r="AT322" s="260" t="s">
        <v>149</v>
      </c>
      <c r="AU322" s="260" t="s">
        <v>85</v>
      </c>
      <c r="AV322" s="12" t="s">
        <v>85</v>
      </c>
      <c r="AW322" s="12" t="s">
        <v>5</v>
      </c>
      <c r="AX322" s="12" t="s">
        <v>77</v>
      </c>
      <c r="AY322" s="260" t="s">
        <v>139</v>
      </c>
    </row>
    <row r="323" s="13" customFormat="1">
      <c r="A323" s="13"/>
      <c r="B323" s="261"/>
      <c r="C323" s="262"/>
      <c r="D323" s="247" t="s">
        <v>149</v>
      </c>
      <c r="E323" s="263" t="s">
        <v>1</v>
      </c>
      <c r="F323" s="264" t="s">
        <v>234</v>
      </c>
      <c r="G323" s="262"/>
      <c r="H323" s="265">
        <v>4</v>
      </c>
      <c r="I323" s="266"/>
      <c r="J323" s="266"/>
      <c r="K323" s="262"/>
      <c r="L323" s="262"/>
      <c r="M323" s="267"/>
      <c r="N323" s="268"/>
      <c r="O323" s="269"/>
      <c r="P323" s="269"/>
      <c r="Q323" s="269"/>
      <c r="R323" s="269"/>
      <c r="S323" s="269"/>
      <c r="T323" s="269"/>
      <c r="U323" s="269"/>
      <c r="V323" s="269"/>
      <c r="W323" s="269"/>
      <c r="X323" s="270"/>
      <c r="Y323" s="13"/>
      <c r="Z323" s="13"/>
      <c r="AA323" s="13"/>
      <c r="AB323" s="13"/>
      <c r="AC323" s="13"/>
      <c r="AD323" s="13"/>
      <c r="AE323" s="13"/>
      <c r="AT323" s="271" t="s">
        <v>149</v>
      </c>
      <c r="AU323" s="271" t="s">
        <v>85</v>
      </c>
      <c r="AV323" s="13" t="s">
        <v>87</v>
      </c>
      <c r="AW323" s="13" t="s">
        <v>5</v>
      </c>
      <c r="AX323" s="13" t="s">
        <v>77</v>
      </c>
      <c r="AY323" s="271" t="s">
        <v>139</v>
      </c>
    </row>
    <row r="324" s="14" customFormat="1">
      <c r="A324" s="14"/>
      <c r="B324" s="272"/>
      <c r="C324" s="273"/>
      <c r="D324" s="247" t="s">
        <v>149</v>
      </c>
      <c r="E324" s="274" t="s">
        <v>1</v>
      </c>
      <c r="F324" s="275" t="s">
        <v>154</v>
      </c>
      <c r="G324" s="273"/>
      <c r="H324" s="276">
        <v>4</v>
      </c>
      <c r="I324" s="277"/>
      <c r="J324" s="277"/>
      <c r="K324" s="273"/>
      <c r="L324" s="273"/>
      <c r="M324" s="278"/>
      <c r="N324" s="279"/>
      <c r="O324" s="280"/>
      <c r="P324" s="280"/>
      <c r="Q324" s="280"/>
      <c r="R324" s="280"/>
      <c r="S324" s="280"/>
      <c r="T324" s="280"/>
      <c r="U324" s="280"/>
      <c r="V324" s="280"/>
      <c r="W324" s="280"/>
      <c r="X324" s="281"/>
      <c r="Y324" s="14"/>
      <c r="Z324" s="14"/>
      <c r="AA324" s="14"/>
      <c r="AB324" s="14"/>
      <c r="AC324" s="14"/>
      <c r="AD324" s="14"/>
      <c r="AE324" s="14"/>
      <c r="AT324" s="282" t="s">
        <v>149</v>
      </c>
      <c r="AU324" s="282" t="s">
        <v>85</v>
      </c>
      <c r="AV324" s="14" t="s">
        <v>146</v>
      </c>
      <c r="AW324" s="14" t="s">
        <v>5</v>
      </c>
      <c r="AX324" s="14" t="s">
        <v>85</v>
      </c>
      <c r="AY324" s="282" t="s">
        <v>139</v>
      </c>
    </row>
    <row r="325" s="12" customFormat="1">
      <c r="A325" s="12"/>
      <c r="B325" s="251"/>
      <c r="C325" s="252"/>
      <c r="D325" s="247" t="s">
        <v>149</v>
      </c>
      <c r="E325" s="253" t="s">
        <v>1</v>
      </c>
      <c r="F325" s="254" t="s">
        <v>155</v>
      </c>
      <c r="G325" s="252"/>
      <c r="H325" s="253" t="s">
        <v>1</v>
      </c>
      <c r="I325" s="255"/>
      <c r="J325" s="255"/>
      <c r="K325" s="252"/>
      <c r="L325" s="252"/>
      <c r="M325" s="256"/>
      <c r="N325" s="257"/>
      <c r="O325" s="258"/>
      <c r="P325" s="258"/>
      <c r="Q325" s="258"/>
      <c r="R325" s="258"/>
      <c r="S325" s="258"/>
      <c r="T325" s="258"/>
      <c r="U325" s="258"/>
      <c r="V325" s="258"/>
      <c r="W325" s="258"/>
      <c r="X325" s="259"/>
      <c r="Y325" s="12"/>
      <c r="Z325" s="12"/>
      <c r="AA325" s="12"/>
      <c r="AB325" s="12"/>
      <c r="AC325" s="12"/>
      <c r="AD325" s="12"/>
      <c r="AE325" s="12"/>
      <c r="AT325" s="260" t="s">
        <v>149</v>
      </c>
      <c r="AU325" s="260" t="s">
        <v>85</v>
      </c>
      <c r="AV325" s="12" t="s">
        <v>85</v>
      </c>
      <c r="AW325" s="12" t="s">
        <v>5</v>
      </c>
      <c r="AX325" s="12" t="s">
        <v>77</v>
      </c>
      <c r="AY325" s="260" t="s">
        <v>139</v>
      </c>
    </row>
    <row r="326" s="2" customFormat="1" ht="21.75" customHeight="1">
      <c r="A326" s="37"/>
      <c r="B326" s="38"/>
      <c r="C326" s="231" t="s">
        <v>296</v>
      </c>
      <c r="D326" s="231" t="s">
        <v>140</v>
      </c>
      <c r="E326" s="232" t="s">
        <v>297</v>
      </c>
      <c r="F326" s="233" t="s">
        <v>298</v>
      </c>
      <c r="G326" s="234" t="s">
        <v>164</v>
      </c>
      <c r="H326" s="235">
        <v>1516</v>
      </c>
      <c r="I326" s="236"/>
      <c r="J326" s="237"/>
      <c r="K326" s="238">
        <f>ROUND(P326*H326,2)</f>
        <v>0</v>
      </c>
      <c r="L326" s="233" t="s">
        <v>144</v>
      </c>
      <c r="M326" s="239"/>
      <c r="N326" s="240" t="s">
        <v>1</v>
      </c>
      <c r="O326" s="241" t="s">
        <v>40</v>
      </c>
      <c r="P326" s="242">
        <f>I326+J326</f>
        <v>0</v>
      </c>
      <c r="Q326" s="242">
        <f>ROUND(I326*H326,2)</f>
        <v>0</v>
      </c>
      <c r="R326" s="242">
        <f>ROUND(J326*H326,2)</f>
        <v>0</v>
      </c>
      <c r="S326" s="90"/>
      <c r="T326" s="243">
        <f>S326*H326</f>
        <v>0</v>
      </c>
      <c r="U326" s="243">
        <v>6.9999999999999994E-05</v>
      </c>
      <c r="V326" s="243">
        <f>U326*H326</f>
        <v>0.10611999999999999</v>
      </c>
      <c r="W326" s="243">
        <v>0</v>
      </c>
      <c r="X326" s="244">
        <f>W326*H326</f>
        <v>0</v>
      </c>
      <c r="Y326" s="37"/>
      <c r="Z326" s="37"/>
      <c r="AA326" s="37"/>
      <c r="AB326" s="37"/>
      <c r="AC326" s="37"/>
      <c r="AD326" s="37"/>
      <c r="AE326" s="37"/>
      <c r="AR326" s="245" t="s">
        <v>145</v>
      </c>
      <c r="AT326" s="245" t="s">
        <v>140</v>
      </c>
      <c r="AU326" s="245" t="s">
        <v>85</v>
      </c>
      <c r="AY326" s="16" t="s">
        <v>139</v>
      </c>
      <c r="BE326" s="246">
        <f>IF(O326="základní",K326,0)</f>
        <v>0</v>
      </c>
      <c r="BF326" s="246">
        <f>IF(O326="snížená",K326,0)</f>
        <v>0</v>
      </c>
      <c r="BG326" s="246">
        <f>IF(O326="zákl. přenesená",K326,0)</f>
        <v>0</v>
      </c>
      <c r="BH326" s="246">
        <f>IF(O326="sníž. přenesená",K326,0)</f>
        <v>0</v>
      </c>
      <c r="BI326" s="246">
        <f>IF(O326="nulová",K326,0)</f>
        <v>0</v>
      </c>
      <c r="BJ326" s="16" t="s">
        <v>85</v>
      </c>
      <c r="BK326" s="246">
        <f>ROUND(P326*H326,2)</f>
        <v>0</v>
      </c>
      <c r="BL326" s="16" t="s">
        <v>146</v>
      </c>
      <c r="BM326" s="245" t="s">
        <v>299</v>
      </c>
    </row>
    <row r="327" s="2" customFormat="1">
      <c r="A327" s="37"/>
      <c r="B327" s="38"/>
      <c r="C327" s="39"/>
      <c r="D327" s="247" t="s">
        <v>148</v>
      </c>
      <c r="E327" s="39"/>
      <c r="F327" s="248" t="s">
        <v>298</v>
      </c>
      <c r="G327" s="39"/>
      <c r="H327" s="39"/>
      <c r="I327" s="144"/>
      <c r="J327" s="144"/>
      <c r="K327" s="39"/>
      <c r="L327" s="39"/>
      <c r="M327" s="43"/>
      <c r="N327" s="249"/>
      <c r="O327" s="250"/>
      <c r="P327" s="90"/>
      <c r="Q327" s="90"/>
      <c r="R327" s="90"/>
      <c r="S327" s="90"/>
      <c r="T327" s="90"/>
      <c r="U327" s="90"/>
      <c r="V327" s="90"/>
      <c r="W327" s="90"/>
      <c r="X327" s="91"/>
      <c r="Y327" s="37"/>
      <c r="Z327" s="37"/>
      <c r="AA327" s="37"/>
      <c r="AB327" s="37"/>
      <c r="AC327" s="37"/>
      <c r="AD327" s="37"/>
      <c r="AE327" s="37"/>
      <c r="AT327" s="16" t="s">
        <v>148</v>
      </c>
      <c r="AU327" s="16" t="s">
        <v>85</v>
      </c>
    </row>
    <row r="328" s="12" customFormat="1">
      <c r="A328" s="12"/>
      <c r="B328" s="251"/>
      <c r="C328" s="252"/>
      <c r="D328" s="247" t="s">
        <v>149</v>
      </c>
      <c r="E328" s="253" t="s">
        <v>1</v>
      </c>
      <c r="F328" s="254" t="s">
        <v>167</v>
      </c>
      <c r="G328" s="252"/>
      <c r="H328" s="253" t="s">
        <v>1</v>
      </c>
      <c r="I328" s="255"/>
      <c r="J328" s="255"/>
      <c r="K328" s="252"/>
      <c r="L328" s="252"/>
      <c r="M328" s="256"/>
      <c r="N328" s="257"/>
      <c r="O328" s="258"/>
      <c r="P328" s="258"/>
      <c r="Q328" s="258"/>
      <c r="R328" s="258"/>
      <c r="S328" s="258"/>
      <c r="T328" s="258"/>
      <c r="U328" s="258"/>
      <c r="V328" s="258"/>
      <c r="W328" s="258"/>
      <c r="X328" s="259"/>
      <c r="Y328" s="12"/>
      <c r="Z328" s="12"/>
      <c r="AA328" s="12"/>
      <c r="AB328" s="12"/>
      <c r="AC328" s="12"/>
      <c r="AD328" s="12"/>
      <c r="AE328" s="12"/>
      <c r="AT328" s="260" t="s">
        <v>149</v>
      </c>
      <c r="AU328" s="260" t="s">
        <v>85</v>
      </c>
      <c r="AV328" s="12" t="s">
        <v>85</v>
      </c>
      <c r="AW328" s="12" t="s">
        <v>5</v>
      </c>
      <c r="AX328" s="12" t="s">
        <v>77</v>
      </c>
      <c r="AY328" s="260" t="s">
        <v>139</v>
      </c>
    </row>
    <row r="329" s="13" customFormat="1">
      <c r="A329" s="13"/>
      <c r="B329" s="261"/>
      <c r="C329" s="262"/>
      <c r="D329" s="247" t="s">
        <v>149</v>
      </c>
      <c r="E329" s="263" t="s">
        <v>1</v>
      </c>
      <c r="F329" s="264" t="s">
        <v>300</v>
      </c>
      <c r="G329" s="262"/>
      <c r="H329" s="265">
        <v>32</v>
      </c>
      <c r="I329" s="266"/>
      <c r="J329" s="266"/>
      <c r="K329" s="262"/>
      <c r="L329" s="262"/>
      <c r="M329" s="267"/>
      <c r="N329" s="268"/>
      <c r="O329" s="269"/>
      <c r="P329" s="269"/>
      <c r="Q329" s="269"/>
      <c r="R329" s="269"/>
      <c r="S329" s="269"/>
      <c r="T329" s="269"/>
      <c r="U329" s="269"/>
      <c r="V329" s="269"/>
      <c r="W329" s="269"/>
      <c r="X329" s="270"/>
      <c r="Y329" s="13"/>
      <c r="Z329" s="13"/>
      <c r="AA329" s="13"/>
      <c r="AB329" s="13"/>
      <c r="AC329" s="13"/>
      <c r="AD329" s="13"/>
      <c r="AE329" s="13"/>
      <c r="AT329" s="271" t="s">
        <v>149</v>
      </c>
      <c r="AU329" s="271" t="s">
        <v>85</v>
      </c>
      <c r="AV329" s="13" t="s">
        <v>87</v>
      </c>
      <c r="AW329" s="13" t="s">
        <v>5</v>
      </c>
      <c r="AX329" s="13" t="s">
        <v>77</v>
      </c>
      <c r="AY329" s="271" t="s">
        <v>139</v>
      </c>
    </row>
    <row r="330" s="12" customFormat="1">
      <c r="A330" s="12"/>
      <c r="B330" s="251"/>
      <c r="C330" s="252"/>
      <c r="D330" s="247" t="s">
        <v>149</v>
      </c>
      <c r="E330" s="253" t="s">
        <v>1</v>
      </c>
      <c r="F330" s="254" t="s">
        <v>170</v>
      </c>
      <c r="G330" s="252"/>
      <c r="H330" s="253" t="s">
        <v>1</v>
      </c>
      <c r="I330" s="255"/>
      <c r="J330" s="255"/>
      <c r="K330" s="252"/>
      <c r="L330" s="252"/>
      <c r="M330" s="256"/>
      <c r="N330" s="257"/>
      <c r="O330" s="258"/>
      <c r="P330" s="258"/>
      <c r="Q330" s="258"/>
      <c r="R330" s="258"/>
      <c r="S330" s="258"/>
      <c r="T330" s="258"/>
      <c r="U330" s="258"/>
      <c r="V330" s="258"/>
      <c r="W330" s="258"/>
      <c r="X330" s="259"/>
      <c r="Y330" s="12"/>
      <c r="Z330" s="12"/>
      <c r="AA330" s="12"/>
      <c r="AB330" s="12"/>
      <c r="AC330" s="12"/>
      <c r="AD330" s="12"/>
      <c r="AE330" s="12"/>
      <c r="AT330" s="260" t="s">
        <v>149</v>
      </c>
      <c r="AU330" s="260" t="s">
        <v>85</v>
      </c>
      <c r="AV330" s="12" t="s">
        <v>85</v>
      </c>
      <c r="AW330" s="12" t="s">
        <v>5</v>
      </c>
      <c r="AX330" s="12" t="s">
        <v>77</v>
      </c>
      <c r="AY330" s="260" t="s">
        <v>139</v>
      </c>
    </row>
    <row r="331" s="13" customFormat="1">
      <c r="A331" s="13"/>
      <c r="B331" s="261"/>
      <c r="C331" s="262"/>
      <c r="D331" s="247" t="s">
        <v>149</v>
      </c>
      <c r="E331" s="263" t="s">
        <v>1</v>
      </c>
      <c r="F331" s="264" t="s">
        <v>300</v>
      </c>
      <c r="G331" s="262"/>
      <c r="H331" s="265">
        <v>32</v>
      </c>
      <c r="I331" s="266"/>
      <c r="J331" s="266"/>
      <c r="K331" s="262"/>
      <c r="L331" s="262"/>
      <c r="M331" s="267"/>
      <c r="N331" s="268"/>
      <c r="O331" s="269"/>
      <c r="P331" s="269"/>
      <c r="Q331" s="269"/>
      <c r="R331" s="269"/>
      <c r="S331" s="269"/>
      <c r="T331" s="269"/>
      <c r="U331" s="269"/>
      <c r="V331" s="269"/>
      <c r="W331" s="269"/>
      <c r="X331" s="270"/>
      <c r="Y331" s="13"/>
      <c r="Z331" s="13"/>
      <c r="AA331" s="13"/>
      <c r="AB331" s="13"/>
      <c r="AC331" s="13"/>
      <c r="AD331" s="13"/>
      <c r="AE331" s="13"/>
      <c r="AT331" s="271" t="s">
        <v>149</v>
      </c>
      <c r="AU331" s="271" t="s">
        <v>85</v>
      </c>
      <c r="AV331" s="13" t="s">
        <v>87</v>
      </c>
      <c r="AW331" s="13" t="s">
        <v>5</v>
      </c>
      <c r="AX331" s="13" t="s">
        <v>77</v>
      </c>
      <c r="AY331" s="271" t="s">
        <v>139</v>
      </c>
    </row>
    <row r="332" s="12" customFormat="1">
      <c r="A332" s="12"/>
      <c r="B332" s="251"/>
      <c r="C332" s="252"/>
      <c r="D332" s="247" t="s">
        <v>149</v>
      </c>
      <c r="E332" s="253" t="s">
        <v>1</v>
      </c>
      <c r="F332" s="254" t="s">
        <v>173</v>
      </c>
      <c r="G332" s="252"/>
      <c r="H332" s="253" t="s">
        <v>1</v>
      </c>
      <c r="I332" s="255"/>
      <c r="J332" s="255"/>
      <c r="K332" s="252"/>
      <c r="L332" s="252"/>
      <c r="M332" s="256"/>
      <c r="N332" s="257"/>
      <c r="O332" s="258"/>
      <c r="P332" s="258"/>
      <c r="Q332" s="258"/>
      <c r="R332" s="258"/>
      <c r="S332" s="258"/>
      <c r="T332" s="258"/>
      <c r="U332" s="258"/>
      <c r="V332" s="258"/>
      <c r="W332" s="258"/>
      <c r="X332" s="259"/>
      <c r="Y332" s="12"/>
      <c r="Z332" s="12"/>
      <c r="AA332" s="12"/>
      <c r="AB332" s="12"/>
      <c r="AC332" s="12"/>
      <c r="AD332" s="12"/>
      <c r="AE332" s="12"/>
      <c r="AT332" s="260" t="s">
        <v>149</v>
      </c>
      <c r="AU332" s="260" t="s">
        <v>85</v>
      </c>
      <c r="AV332" s="12" t="s">
        <v>85</v>
      </c>
      <c r="AW332" s="12" t="s">
        <v>5</v>
      </c>
      <c r="AX332" s="12" t="s">
        <v>77</v>
      </c>
      <c r="AY332" s="260" t="s">
        <v>139</v>
      </c>
    </row>
    <row r="333" s="13" customFormat="1">
      <c r="A333" s="13"/>
      <c r="B333" s="261"/>
      <c r="C333" s="262"/>
      <c r="D333" s="247" t="s">
        <v>149</v>
      </c>
      <c r="E333" s="263" t="s">
        <v>1</v>
      </c>
      <c r="F333" s="264" t="s">
        <v>300</v>
      </c>
      <c r="G333" s="262"/>
      <c r="H333" s="265">
        <v>32</v>
      </c>
      <c r="I333" s="266"/>
      <c r="J333" s="266"/>
      <c r="K333" s="262"/>
      <c r="L333" s="262"/>
      <c r="M333" s="267"/>
      <c r="N333" s="268"/>
      <c r="O333" s="269"/>
      <c r="P333" s="269"/>
      <c r="Q333" s="269"/>
      <c r="R333" s="269"/>
      <c r="S333" s="269"/>
      <c r="T333" s="269"/>
      <c r="U333" s="269"/>
      <c r="V333" s="269"/>
      <c r="W333" s="269"/>
      <c r="X333" s="270"/>
      <c r="Y333" s="13"/>
      <c r="Z333" s="13"/>
      <c r="AA333" s="13"/>
      <c r="AB333" s="13"/>
      <c r="AC333" s="13"/>
      <c r="AD333" s="13"/>
      <c r="AE333" s="13"/>
      <c r="AT333" s="271" t="s">
        <v>149</v>
      </c>
      <c r="AU333" s="271" t="s">
        <v>85</v>
      </c>
      <c r="AV333" s="13" t="s">
        <v>87</v>
      </c>
      <c r="AW333" s="13" t="s">
        <v>5</v>
      </c>
      <c r="AX333" s="13" t="s">
        <v>77</v>
      </c>
      <c r="AY333" s="271" t="s">
        <v>139</v>
      </c>
    </row>
    <row r="334" s="12" customFormat="1">
      <c r="A334" s="12"/>
      <c r="B334" s="251"/>
      <c r="C334" s="252"/>
      <c r="D334" s="247" t="s">
        <v>149</v>
      </c>
      <c r="E334" s="253" t="s">
        <v>1</v>
      </c>
      <c r="F334" s="254" t="s">
        <v>301</v>
      </c>
      <c r="G334" s="252"/>
      <c r="H334" s="253" t="s">
        <v>1</v>
      </c>
      <c r="I334" s="255"/>
      <c r="J334" s="255"/>
      <c r="K334" s="252"/>
      <c r="L334" s="252"/>
      <c r="M334" s="256"/>
      <c r="N334" s="257"/>
      <c r="O334" s="258"/>
      <c r="P334" s="258"/>
      <c r="Q334" s="258"/>
      <c r="R334" s="258"/>
      <c r="S334" s="258"/>
      <c r="T334" s="258"/>
      <c r="U334" s="258"/>
      <c r="V334" s="258"/>
      <c r="W334" s="258"/>
      <c r="X334" s="259"/>
      <c r="Y334" s="12"/>
      <c r="Z334" s="12"/>
      <c r="AA334" s="12"/>
      <c r="AB334" s="12"/>
      <c r="AC334" s="12"/>
      <c r="AD334" s="12"/>
      <c r="AE334" s="12"/>
      <c r="AT334" s="260" t="s">
        <v>149</v>
      </c>
      <c r="AU334" s="260" t="s">
        <v>85</v>
      </c>
      <c r="AV334" s="12" t="s">
        <v>85</v>
      </c>
      <c r="AW334" s="12" t="s">
        <v>5</v>
      </c>
      <c r="AX334" s="12" t="s">
        <v>77</v>
      </c>
      <c r="AY334" s="260" t="s">
        <v>139</v>
      </c>
    </row>
    <row r="335" s="13" customFormat="1">
      <c r="A335" s="13"/>
      <c r="B335" s="261"/>
      <c r="C335" s="262"/>
      <c r="D335" s="247" t="s">
        <v>149</v>
      </c>
      <c r="E335" s="263" t="s">
        <v>1</v>
      </c>
      <c r="F335" s="264" t="s">
        <v>302</v>
      </c>
      <c r="G335" s="262"/>
      <c r="H335" s="265">
        <v>264</v>
      </c>
      <c r="I335" s="266"/>
      <c r="J335" s="266"/>
      <c r="K335" s="262"/>
      <c r="L335" s="262"/>
      <c r="M335" s="267"/>
      <c r="N335" s="268"/>
      <c r="O335" s="269"/>
      <c r="P335" s="269"/>
      <c r="Q335" s="269"/>
      <c r="R335" s="269"/>
      <c r="S335" s="269"/>
      <c r="T335" s="269"/>
      <c r="U335" s="269"/>
      <c r="V335" s="269"/>
      <c r="W335" s="269"/>
      <c r="X335" s="270"/>
      <c r="Y335" s="13"/>
      <c r="Z335" s="13"/>
      <c r="AA335" s="13"/>
      <c r="AB335" s="13"/>
      <c r="AC335" s="13"/>
      <c r="AD335" s="13"/>
      <c r="AE335" s="13"/>
      <c r="AT335" s="271" t="s">
        <v>149</v>
      </c>
      <c r="AU335" s="271" t="s">
        <v>85</v>
      </c>
      <c r="AV335" s="13" t="s">
        <v>87</v>
      </c>
      <c r="AW335" s="13" t="s">
        <v>5</v>
      </c>
      <c r="AX335" s="13" t="s">
        <v>77</v>
      </c>
      <c r="AY335" s="271" t="s">
        <v>139</v>
      </c>
    </row>
    <row r="336" s="12" customFormat="1">
      <c r="A336" s="12"/>
      <c r="B336" s="251"/>
      <c r="C336" s="252"/>
      <c r="D336" s="247" t="s">
        <v>149</v>
      </c>
      <c r="E336" s="253" t="s">
        <v>1</v>
      </c>
      <c r="F336" s="254" t="s">
        <v>303</v>
      </c>
      <c r="G336" s="252"/>
      <c r="H336" s="253" t="s">
        <v>1</v>
      </c>
      <c r="I336" s="255"/>
      <c r="J336" s="255"/>
      <c r="K336" s="252"/>
      <c r="L336" s="252"/>
      <c r="M336" s="256"/>
      <c r="N336" s="257"/>
      <c r="O336" s="258"/>
      <c r="P336" s="258"/>
      <c r="Q336" s="258"/>
      <c r="R336" s="258"/>
      <c r="S336" s="258"/>
      <c r="T336" s="258"/>
      <c r="U336" s="258"/>
      <c r="V336" s="258"/>
      <c r="W336" s="258"/>
      <c r="X336" s="259"/>
      <c r="Y336" s="12"/>
      <c r="Z336" s="12"/>
      <c r="AA336" s="12"/>
      <c r="AB336" s="12"/>
      <c r="AC336" s="12"/>
      <c r="AD336" s="12"/>
      <c r="AE336" s="12"/>
      <c r="AT336" s="260" t="s">
        <v>149</v>
      </c>
      <c r="AU336" s="260" t="s">
        <v>85</v>
      </c>
      <c r="AV336" s="12" t="s">
        <v>85</v>
      </c>
      <c r="AW336" s="12" t="s">
        <v>5</v>
      </c>
      <c r="AX336" s="12" t="s">
        <v>77</v>
      </c>
      <c r="AY336" s="260" t="s">
        <v>139</v>
      </c>
    </row>
    <row r="337" s="13" customFormat="1">
      <c r="A337" s="13"/>
      <c r="B337" s="261"/>
      <c r="C337" s="262"/>
      <c r="D337" s="247" t="s">
        <v>149</v>
      </c>
      <c r="E337" s="263" t="s">
        <v>1</v>
      </c>
      <c r="F337" s="264" t="s">
        <v>302</v>
      </c>
      <c r="G337" s="262"/>
      <c r="H337" s="265">
        <v>264</v>
      </c>
      <c r="I337" s="266"/>
      <c r="J337" s="266"/>
      <c r="K337" s="262"/>
      <c r="L337" s="262"/>
      <c r="M337" s="267"/>
      <c r="N337" s="268"/>
      <c r="O337" s="269"/>
      <c r="P337" s="269"/>
      <c r="Q337" s="269"/>
      <c r="R337" s="269"/>
      <c r="S337" s="269"/>
      <c r="T337" s="269"/>
      <c r="U337" s="269"/>
      <c r="V337" s="269"/>
      <c r="W337" s="269"/>
      <c r="X337" s="270"/>
      <c r="Y337" s="13"/>
      <c r="Z337" s="13"/>
      <c r="AA337" s="13"/>
      <c r="AB337" s="13"/>
      <c r="AC337" s="13"/>
      <c r="AD337" s="13"/>
      <c r="AE337" s="13"/>
      <c r="AT337" s="271" t="s">
        <v>149</v>
      </c>
      <c r="AU337" s="271" t="s">
        <v>85</v>
      </c>
      <c r="AV337" s="13" t="s">
        <v>87</v>
      </c>
      <c r="AW337" s="13" t="s">
        <v>5</v>
      </c>
      <c r="AX337" s="13" t="s">
        <v>77</v>
      </c>
      <c r="AY337" s="271" t="s">
        <v>139</v>
      </c>
    </row>
    <row r="338" s="12" customFormat="1">
      <c r="A338" s="12"/>
      <c r="B338" s="251"/>
      <c r="C338" s="252"/>
      <c r="D338" s="247" t="s">
        <v>149</v>
      </c>
      <c r="E338" s="253" t="s">
        <v>1</v>
      </c>
      <c r="F338" s="254" t="s">
        <v>304</v>
      </c>
      <c r="G338" s="252"/>
      <c r="H338" s="253" t="s">
        <v>1</v>
      </c>
      <c r="I338" s="255"/>
      <c r="J338" s="255"/>
      <c r="K338" s="252"/>
      <c r="L338" s="252"/>
      <c r="M338" s="256"/>
      <c r="N338" s="257"/>
      <c r="O338" s="258"/>
      <c r="P338" s="258"/>
      <c r="Q338" s="258"/>
      <c r="R338" s="258"/>
      <c r="S338" s="258"/>
      <c r="T338" s="258"/>
      <c r="U338" s="258"/>
      <c r="V338" s="258"/>
      <c r="W338" s="258"/>
      <c r="X338" s="259"/>
      <c r="Y338" s="12"/>
      <c r="Z338" s="12"/>
      <c r="AA338" s="12"/>
      <c r="AB338" s="12"/>
      <c r="AC338" s="12"/>
      <c r="AD338" s="12"/>
      <c r="AE338" s="12"/>
      <c r="AT338" s="260" t="s">
        <v>149</v>
      </c>
      <c r="AU338" s="260" t="s">
        <v>85</v>
      </c>
      <c r="AV338" s="12" t="s">
        <v>85</v>
      </c>
      <c r="AW338" s="12" t="s">
        <v>5</v>
      </c>
      <c r="AX338" s="12" t="s">
        <v>77</v>
      </c>
      <c r="AY338" s="260" t="s">
        <v>139</v>
      </c>
    </row>
    <row r="339" s="13" customFormat="1">
      <c r="A339" s="13"/>
      <c r="B339" s="261"/>
      <c r="C339" s="262"/>
      <c r="D339" s="247" t="s">
        <v>149</v>
      </c>
      <c r="E339" s="263" t="s">
        <v>1</v>
      </c>
      <c r="F339" s="264" t="s">
        <v>305</v>
      </c>
      <c r="G339" s="262"/>
      <c r="H339" s="265">
        <v>833.12</v>
      </c>
      <c r="I339" s="266"/>
      <c r="J339" s="266"/>
      <c r="K339" s="262"/>
      <c r="L339" s="262"/>
      <c r="M339" s="267"/>
      <c r="N339" s="268"/>
      <c r="O339" s="269"/>
      <c r="P339" s="269"/>
      <c r="Q339" s="269"/>
      <c r="R339" s="269"/>
      <c r="S339" s="269"/>
      <c r="T339" s="269"/>
      <c r="U339" s="269"/>
      <c r="V339" s="269"/>
      <c r="W339" s="269"/>
      <c r="X339" s="270"/>
      <c r="Y339" s="13"/>
      <c r="Z339" s="13"/>
      <c r="AA339" s="13"/>
      <c r="AB339" s="13"/>
      <c r="AC339" s="13"/>
      <c r="AD339" s="13"/>
      <c r="AE339" s="13"/>
      <c r="AT339" s="271" t="s">
        <v>149</v>
      </c>
      <c r="AU339" s="271" t="s">
        <v>85</v>
      </c>
      <c r="AV339" s="13" t="s">
        <v>87</v>
      </c>
      <c r="AW339" s="13" t="s">
        <v>5</v>
      </c>
      <c r="AX339" s="13" t="s">
        <v>77</v>
      </c>
      <c r="AY339" s="271" t="s">
        <v>139</v>
      </c>
    </row>
    <row r="340" s="13" customFormat="1">
      <c r="A340" s="13"/>
      <c r="B340" s="261"/>
      <c r="C340" s="262"/>
      <c r="D340" s="247" t="s">
        <v>149</v>
      </c>
      <c r="E340" s="263" t="s">
        <v>1</v>
      </c>
      <c r="F340" s="264" t="s">
        <v>306</v>
      </c>
      <c r="G340" s="262"/>
      <c r="H340" s="265">
        <v>2.8799999999999999</v>
      </c>
      <c r="I340" s="266"/>
      <c r="J340" s="266"/>
      <c r="K340" s="262"/>
      <c r="L340" s="262"/>
      <c r="M340" s="267"/>
      <c r="N340" s="268"/>
      <c r="O340" s="269"/>
      <c r="P340" s="269"/>
      <c r="Q340" s="269"/>
      <c r="R340" s="269"/>
      <c r="S340" s="269"/>
      <c r="T340" s="269"/>
      <c r="U340" s="269"/>
      <c r="V340" s="269"/>
      <c r="W340" s="269"/>
      <c r="X340" s="270"/>
      <c r="Y340" s="13"/>
      <c r="Z340" s="13"/>
      <c r="AA340" s="13"/>
      <c r="AB340" s="13"/>
      <c r="AC340" s="13"/>
      <c r="AD340" s="13"/>
      <c r="AE340" s="13"/>
      <c r="AT340" s="271" t="s">
        <v>149</v>
      </c>
      <c r="AU340" s="271" t="s">
        <v>85</v>
      </c>
      <c r="AV340" s="13" t="s">
        <v>87</v>
      </c>
      <c r="AW340" s="13" t="s">
        <v>5</v>
      </c>
      <c r="AX340" s="13" t="s">
        <v>77</v>
      </c>
      <c r="AY340" s="271" t="s">
        <v>139</v>
      </c>
    </row>
    <row r="341" s="12" customFormat="1">
      <c r="A341" s="12"/>
      <c r="B341" s="251"/>
      <c r="C341" s="252"/>
      <c r="D341" s="247" t="s">
        <v>149</v>
      </c>
      <c r="E341" s="253" t="s">
        <v>1</v>
      </c>
      <c r="F341" s="254" t="s">
        <v>197</v>
      </c>
      <c r="G341" s="252"/>
      <c r="H341" s="253" t="s">
        <v>1</v>
      </c>
      <c r="I341" s="255"/>
      <c r="J341" s="255"/>
      <c r="K341" s="252"/>
      <c r="L341" s="252"/>
      <c r="M341" s="256"/>
      <c r="N341" s="257"/>
      <c r="O341" s="258"/>
      <c r="P341" s="258"/>
      <c r="Q341" s="258"/>
      <c r="R341" s="258"/>
      <c r="S341" s="258"/>
      <c r="T341" s="258"/>
      <c r="U341" s="258"/>
      <c r="V341" s="258"/>
      <c r="W341" s="258"/>
      <c r="X341" s="259"/>
      <c r="Y341" s="12"/>
      <c r="Z341" s="12"/>
      <c r="AA341" s="12"/>
      <c r="AB341" s="12"/>
      <c r="AC341" s="12"/>
      <c r="AD341" s="12"/>
      <c r="AE341" s="12"/>
      <c r="AT341" s="260" t="s">
        <v>149</v>
      </c>
      <c r="AU341" s="260" t="s">
        <v>85</v>
      </c>
      <c r="AV341" s="12" t="s">
        <v>85</v>
      </c>
      <c r="AW341" s="12" t="s">
        <v>5</v>
      </c>
      <c r="AX341" s="12" t="s">
        <v>77</v>
      </c>
      <c r="AY341" s="260" t="s">
        <v>139</v>
      </c>
    </row>
    <row r="342" s="13" customFormat="1">
      <c r="A342" s="13"/>
      <c r="B342" s="261"/>
      <c r="C342" s="262"/>
      <c r="D342" s="247" t="s">
        <v>149</v>
      </c>
      <c r="E342" s="263" t="s">
        <v>1</v>
      </c>
      <c r="F342" s="264" t="s">
        <v>307</v>
      </c>
      <c r="G342" s="262"/>
      <c r="H342" s="265">
        <v>8</v>
      </c>
      <c r="I342" s="266"/>
      <c r="J342" s="266"/>
      <c r="K342" s="262"/>
      <c r="L342" s="262"/>
      <c r="M342" s="267"/>
      <c r="N342" s="268"/>
      <c r="O342" s="269"/>
      <c r="P342" s="269"/>
      <c r="Q342" s="269"/>
      <c r="R342" s="269"/>
      <c r="S342" s="269"/>
      <c r="T342" s="269"/>
      <c r="U342" s="269"/>
      <c r="V342" s="269"/>
      <c r="W342" s="269"/>
      <c r="X342" s="270"/>
      <c r="Y342" s="13"/>
      <c r="Z342" s="13"/>
      <c r="AA342" s="13"/>
      <c r="AB342" s="13"/>
      <c r="AC342" s="13"/>
      <c r="AD342" s="13"/>
      <c r="AE342" s="13"/>
      <c r="AT342" s="271" t="s">
        <v>149</v>
      </c>
      <c r="AU342" s="271" t="s">
        <v>85</v>
      </c>
      <c r="AV342" s="13" t="s">
        <v>87</v>
      </c>
      <c r="AW342" s="13" t="s">
        <v>5</v>
      </c>
      <c r="AX342" s="13" t="s">
        <v>77</v>
      </c>
      <c r="AY342" s="271" t="s">
        <v>139</v>
      </c>
    </row>
    <row r="343" s="12" customFormat="1">
      <c r="A343" s="12"/>
      <c r="B343" s="251"/>
      <c r="C343" s="252"/>
      <c r="D343" s="247" t="s">
        <v>149</v>
      </c>
      <c r="E343" s="253" t="s">
        <v>1</v>
      </c>
      <c r="F343" s="254" t="s">
        <v>198</v>
      </c>
      <c r="G343" s="252"/>
      <c r="H343" s="253" t="s">
        <v>1</v>
      </c>
      <c r="I343" s="255"/>
      <c r="J343" s="255"/>
      <c r="K343" s="252"/>
      <c r="L343" s="252"/>
      <c r="M343" s="256"/>
      <c r="N343" s="257"/>
      <c r="O343" s="258"/>
      <c r="P343" s="258"/>
      <c r="Q343" s="258"/>
      <c r="R343" s="258"/>
      <c r="S343" s="258"/>
      <c r="T343" s="258"/>
      <c r="U343" s="258"/>
      <c r="V343" s="258"/>
      <c r="W343" s="258"/>
      <c r="X343" s="259"/>
      <c r="Y343" s="12"/>
      <c r="Z343" s="12"/>
      <c r="AA343" s="12"/>
      <c r="AB343" s="12"/>
      <c r="AC343" s="12"/>
      <c r="AD343" s="12"/>
      <c r="AE343" s="12"/>
      <c r="AT343" s="260" t="s">
        <v>149</v>
      </c>
      <c r="AU343" s="260" t="s">
        <v>85</v>
      </c>
      <c r="AV343" s="12" t="s">
        <v>85</v>
      </c>
      <c r="AW343" s="12" t="s">
        <v>5</v>
      </c>
      <c r="AX343" s="12" t="s">
        <v>77</v>
      </c>
      <c r="AY343" s="260" t="s">
        <v>139</v>
      </c>
    </row>
    <row r="344" s="13" customFormat="1">
      <c r="A344" s="13"/>
      <c r="B344" s="261"/>
      <c r="C344" s="262"/>
      <c r="D344" s="247" t="s">
        <v>149</v>
      </c>
      <c r="E344" s="263" t="s">
        <v>1</v>
      </c>
      <c r="F344" s="264" t="s">
        <v>308</v>
      </c>
      <c r="G344" s="262"/>
      <c r="H344" s="265">
        <v>16</v>
      </c>
      <c r="I344" s="266"/>
      <c r="J344" s="266"/>
      <c r="K344" s="262"/>
      <c r="L344" s="262"/>
      <c r="M344" s="267"/>
      <c r="N344" s="268"/>
      <c r="O344" s="269"/>
      <c r="P344" s="269"/>
      <c r="Q344" s="269"/>
      <c r="R344" s="269"/>
      <c r="S344" s="269"/>
      <c r="T344" s="269"/>
      <c r="U344" s="269"/>
      <c r="V344" s="269"/>
      <c r="W344" s="269"/>
      <c r="X344" s="270"/>
      <c r="Y344" s="13"/>
      <c r="Z344" s="13"/>
      <c r="AA344" s="13"/>
      <c r="AB344" s="13"/>
      <c r="AC344" s="13"/>
      <c r="AD344" s="13"/>
      <c r="AE344" s="13"/>
      <c r="AT344" s="271" t="s">
        <v>149</v>
      </c>
      <c r="AU344" s="271" t="s">
        <v>85</v>
      </c>
      <c r="AV344" s="13" t="s">
        <v>87</v>
      </c>
      <c r="AW344" s="13" t="s">
        <v>5</v>
      </c>
      <c r="AX344" s="13" t="s">
        <v>77</v>
      </c>
      <c r="AY344" s="271" t="s">
        <v>139</v>
      </c>
    </row>
    <row r="345" s="12" customFormat="1">
      <c r="A345" s="12"/>
      <c r="B345" s="251"/>
      <c r="C345" s="252"/>
      <c r="D345" s="247" t="s">
        <v>149</v>
      </c>
      <c r="E345" s="253" t="s">
        <v>1</v>
      </c>
      <c r="F345" s="254" t="s">
        <v>199</v>
      </c>
      <c r="G345" s="252"/>
      <c r="H345" s="253" t="s">
        <v>1</v>
      </c>
      <c r="I345" s="255"/>
      <c r="J345" s="255"/>
      <c r="K345" s="252"/>
      <c r="L345" s="252"/>
      <c r="M345" s="256"/>
      <c r="N345" s="257"/>
      <c r="O345" s="258"/>
      <c r="P345" s="258"/>
      <c r="Q345" s="258"/>
      <c r="R345" s="258"/>
      <c r="S345" s="258"/>
      <c r="T345" s="258"/>
      <c r="U345" s="258"/>
      <c r="V345" s="258"/>
      <c r="W345" s="258"/>
      <c r="X345" s="259"/>
      <c r="Y345" s="12"/>
      <c r="Z345" s="12"/>
      <c r="AA345" s="12"/>
      <c r="AB345" s="12"/>
      <c r="AC345" s="12"/>
      <c r="AD345" s="12"/>
      <c r="AE345" s="12"/>
      <c r="AT345" s="260" t="s">
        <v>149</v>
      </c>
      <c r="AU345" s="260" t="s">
        <v>85</v>
      </c>
      <c r="AV345" s="12" t="s">
        <v>85</v>
      </c>
      <c r="AW345" s="12" t="s">
        <v>5</v>
      </c>
      <c r="AX345" s="12" t="s">
        <v>77</v>
      </c>
      <c r="AY345" s="260" t="s">
        <v>139</v>
      </c>
    </row>
    <row r="346" s="13" customFormat="1">
      <c r="A346" s="13"/>
      <c r="B346" s="261"/>
      <c r="C346" s="262"/>
      <c r="D346" s="247" t="s">
        <v>149</v>
      </c>
      <c r="E346" s="263" t="s">
        <v>1</v>
      </c>
      <c r="F346" s="264" t="s">
        <v>300</v>
      </c>
      <c r="G346" s="262"/>
      <c r="H346" s="265">
        <v>32</v>
      </c>
      <c r="I346" s="266"/>
      <c r="J346" s="266"/>
      <c r="K346" s="262"/>
      <c r="L346" s="262"/>
      <c r="M346" s="267"/>
      <c r="N346" s="268"/>
      <c r="O346" s="269"/>
      <c r="P346" s="269"/>
      <c r="Q346" s="269"/>
      <c r="R346" s="269"/>
      <c r="S346" s="269"/>
      <c r="T346" s="269"/>
      <c r="U346" s="269"/>
      <c r="V346" s="269"/>
      <c r="W346" s="269"/>
      <c r="X346" s="270"/>
      <c r="Y346" s="13"/>
      <c r="Z346" s="13"/>
      <c r="AA346" s="13"/>
      <c r="AB346" s="13"/>
      <c r="AC346" s="13"/>
      <c r="AD346" s="13"/>
      <c r="AE346" s="13"/>
      <c r="AT346" s="271" t="s">
        <v>149</v>
      </c>
      <c r="AU346" s="271" t="s">
        <v>85</v>
      </c>
      <c r="AV346" s="13" t="s">
        <v>87</v>
      </c>
      <c r="AW346" s="13" t="s">
        <v>5</v>
      </c>
      <c r="AX346" s="13" t="s">
        <v>77</v>
      </c>
      <c r="AY346" s="271" t="s">
        <v>139</v>
      </c>
    </row>
    <row r="347" s="14" customFormat="1">
      <c r="A347" s="14"/>
      <c r="B347" s="272"/>
      <c r="C347" s="273"/>
      <c r="D347" s="247" t="s">
        <v>149</v>
      </c>
      <c r="E347" s="274" t="s">
        <v>1</v>
      </c>
      <c r="F347" s="275" t="s">
        <v>154</v>
      </c>
      <c r="G347" s="273"/>
      <c r="H347" s="276">
        <v>1516</v>
      </c>
      <c r="I347" s="277"/>
      <c r="J347" s="277"/>
      <c r="K347" s="273"/>
      <c r="L347" s="273"/>
      <c r="M347" s="278"/>
      <c r="N347" s="279"/>
      <c r="O347" s="280"/>
      <c r="P347" s="280"/>
      <c r="Q347" s="280"/>
      <c r="R347" s="280"/>
      <c r="S347" s="280"/>
      <c r="T347" s="280"/>
      <c r="U347" s="280"/>
      <c r="V347" s="280"/>
      <c r="W347" s="280"/>
      <c r="X347" s="281"/>
      <c r="Y347" s="14"/>
      <c r="Z347" s="14"/>
      <c r="AA347" s="14"/>
      <c r="AB347" s="14"/>
      <c r="AC347" s="14"/>
      <c r="AD347" s="14"/>
      <c r="AE347" s="14"/>
      <c r="AT347" s="282" t="s">
        <v>149</v>
      </c>
      <c r="AU347" s="282" t="s">
        <v>85</v>
      </c>
      <c r="AV347" s="14" t="s">
        <v>146</v>
      </c>
      <c r="AW347" s="14" t="s">
        <v>5</v>
      </c>
      <c r="AX347" s="14" t="s">
        <v>85</v>
      </c>
      <c r="AY347" s="282" t="s">
        <v>139</v>
      </c>
    </row>
    <row r="348" s="12" customFormat="1">
      <c r="A348" s="12"/>
      <c r="B348" s="251"/>
      <c r="C348" s="252"/>
      <c r="D348" s="247" t="s">
        <v>149</v>
      </c>
      <c r="E348" s="253" t="s">
        <v>1</v>
      </c>
      <c r="F348" s="254" t="s">
        <v>155</v>
      </c>
      <c r="G348" s="252"/>
      <c r="H348" s="253" t="s">
        <v>1</v>
      </c>
      <c r="I348" s="255"/>
      <c r="J348" s="255"/>
      <c r="K348" s="252"/>
      <c r="L348" s="252"/>
      <c r="M348" s="256"/>
      <c r="N348" s="257"/>
      <c r="O348" s="258"/>
      <c r="P348" s="258"/>
      <c r="Q348" s="258"/>
      <c r="R348" s="258"/>
      <c r="S348" s="258"/>
      <c r="T348" s="258"/>
      <c r="U348" s="258"/>
      <c r="V348" s="258"/>
      <c r="W348" s="258"/>
      <c r="X348" s="259"/>
      <c r="Y348" s="12"/>
      <c r="Z348" s="12"/>
      <c r="AA348" s="12"/>
      <c r="AB348" s="12"/>
      <c r="AC348" s="12"/>
      <c r="AD348" s="12"/>
      <c r="AE348" s="12"/>
      <c r="AT348" s="260" t="s">
        <v>149</v>
      </c>
      <c r="AU348" s="260" t="s">
        <v>85</v>
      </c>
      <c r="AV348" s="12" t="s">
        <v>85</v>
      </c>
      <c r="AW348" s="12" t="s">
        <v>5</v>
      </c>
      <c r="AX348" s="12" t="s">
        <v>77</v>
      </c>
      <c r="AY348" s="260" t="s">
        <v>139</v>
      </c>
    </row>
    <row r="349" s="2" customFormat="1" ht="21.75" customHeight="1">
      <c r="A349" s="37"/>
      <c r="B349" s="38"/>
      <c r="C349" s="231" t="s">
        <v>309</v>
      </c>
      <c r="D349" s="231" t="s">
        <v>140</v>
      </c>
      <c r="E349" s="232" t="s">
        <v>310</v>
      </c>
      <c r="F349" s="233" t="s">
        <v>311</v>
      </c>
      <c r="G349" s="234" t="s">
        <v>164</v>
      </c>
      <c r="H349" s="235">
        <v>1516</v>
      </c>
      <c r="I349" s="236"/>
      <c r="J349" s="237"/>
      <c r="K349" s="238">
        <f>ROUND(P349*H349,2)</f>
        <v>0</v>
      </c>
      <c r="L349" s="233" t="s">
        <v>144</v>
      </c>
      <c r="M349" s="239"/>
      <c r="N349" s="240" t="s">
        <v>1</v>
      </c>
      <c r="O349" s="241" t="s">
        <v>40</v>
      </c>
      <c r="P349" s="242">
        <f>I349+J349</f>
        <v>0</v>
      </c>
      <c r="Q349" s="242">
        <f>ROUND(I349*H349,2)</f>
        <v>0</v>
      </c>
      <c r="R349" s="242">
        <f>ROUND(J349*H349,2)</f>
        <v>0</v>
      </c>
      <c r="S349" s="90"/>
      <c r="T349" s="243">
        <f>S349*H349</f>
        <v>0</v>
      </c>
      <c r="U349" s="243">
        <v>0.00048999999999999998</v>
      </c>
      <c r="V349" s="243">
        <f>U349*H349</f>
        <v>0.74283999999999994</v>
      </c>
      <c r="W349" s="243">
        <v>0</v>
      </c>
      <c r="X349" s="244">
        <f>W349*H349</f>
        <v>0</v>
      </c>
      <c r="Y349" s="37"/>
      <c r="Z349" s="37"/>
      <c r="AA349" s="37"/>
      <c r="AB349" s="37"/>
      <c r="AC349" s="37"/>
      <c r="AD349" s="37"/>
      <c r="AE349" s="37"/>
      <c r="AR349" s="245" t="s">
        <v>145</v>
      </c>
      <c r="AT349" s="245" t="s">
        <v>140</v>
      </c>
      <c r="AU349" s="245" t="s">
        <v>85</v>
      </c>
      <c r="AY349" s="16" t="s">
        <v>139</v>
      </c>
      <c r="BE349" s="246">
        <f>IF(O349="základní",K349,0)</f>
        <v>0</v>
      </c>
      <c r="BF349" s="246">
        <f>IF(O349="snížená",K349,0)</f>
        <v>0</v>
      </c>
      <c r="BG349" s="246">
        <f>IF(O349="zákl. přenesená",K349,0)</f>
        <v>0</v>
      </c>
      <c r="BH349" s="246">
        <f>IF(O349="sníž. přenesená",K349,0)</f>
        <v>0</v>
      </c>
      <c r="BI349" s="246">
        <f>IF(O349="nulová",K349,0)</f>
        <v>0</v>
      </c>
      <c r="BJ349" s="16" t="s">
        <v>85</v>
      </c>
      <c r="BK349" s="246">
        <f>ROUND(P349*H349,2)</f>
        <v>0</v>
      </c>
      <c r="BL349" s="16" t="s">
        <v>146</v>
      </c>
      <c r="BM349" s="245" t="s">
        <v>312</v>
      </c>
    </row>
    <row r="350" s="2" customFormat="1">
      <c r="A350" s="37"/>
      <c r="B350" s="38"/>
      <c r="C350" s="39"/>
      <c r="D350" s="247" t="s">
        <v>148</v>
      </c>
      <c r="E350" s="39"/>
      <c r="F350" s="248" t="s">
        <v>311</v>
      </c>
      <c r="G350" s="39"/>
      <c r="H350" s="39"/>
      <c r="I350" s="144"/>
      <c r="J350" s="144"/>
      <c r="K350" s="39"/>
      <c r="L350" s="39"/>
      <c r="M350" s="43"/>
      <c r="N350" s="249"/>
      <c r="O350" s="250"/>
      <c r="P350" s="90"/>
      <c r="Q350" s="90"/>
      <c r="R350" s="90"/>
      <c r="S350" s="90"/>
      <c r="T350" s="90"/>
      <c r="U350" s="90"/>
      <c r="V350" s="90"/>
      <c r="W350" s="90"/>
      <c r="X350" s="91"/>
      <c r="Y350" s="37"/>
      <c r="Z350" s="37"/>
      <c r="AA350" s="37"/>
      <c r="AB350" s="37"/>
      <c r="AC350" s="37"/>
      <c r="AD350" s="37"/>
      <c r="AE350" s="37"/>
      <c r="AT350" s="16" t="s">
        <v>148</v>
      </c>
      <c r="AU350" s="16" t="s">
        <v>85</v>
      </c>
    </row>
    <row r="351" s="12" customFormat="1">
      <c r="A351" s="12"/>
      <c r="B351" s="251"/>
      <c r="C351" s="252"/>
      <c r="D351" s="247" t="s">
        <v>149</v>
      </c>
      <c r="E351" s="253" t="s">
        <v>1</v>
      </c>
      <c r="F351" s="254" t="s">
        <v>167</v>
      </c>
      <c r="G351" s="252"/>
      <c r="H351" s="253" t="s">
        <v>1</v>
      </c>
      <c r="I351" s="255"/>
      <c r="J351" s="255"/>
      <c r="K351" s="252"/>
      <c r="L351" s="252"/>
      <c r="M351" s="256"/>
      <c r="N351" s="257"/>
      <c r="O351" s="258"/>
      <c r="P351" s="258"/>
      <c r="Q351" s="258"/>
      <c r="R351" s="258"/>
      <c r="S351" s="258"/>
      <c r="T351" s="258"/>
      <c r="U351" s="258"/>
      <c r="V351" s="258"/>
      <c r="W351" s="258"/>
      <c r="X351" s="259"/>
      <c r="Y351" s="12"/>
      <c r="Z351" s="12"/>
      <c r="AA351" s="12"/>
      <c r="AB351" s="12"/>
      <c r="AC351" s="12"/>
      <c r="AD351" s="12"/>
      <c r="AE351" s="12"/>
      <c r="AT351" s="260" t="s">
        <v>149</v>
      </c>
      <c r="AU351" s="260" t="s">
        <v>85</v>
      </c>
      <c r="AV351" s="12" t="s">
        <v>85</v>
      </c>
      <c r="AW351" s="12" t="s">
        <v>5</v>
      </c>
      <c r="AX351" s="12" t="s">
        <v>77</v>
      </c>
      <c r="AY351" s="260" t="s">
        <v>139</v>
      </c>
    </row>
    <row r="352" s="13" customFormat="1">
      <c r="A352" s="13"/>
      <c r="B352" s="261"/>
      <c r="C352" s="262"/>
      <c r="D352" s="247" t="s">
        <v>149</v>
      </c>
      <c r="E352" s="263" t="s">
        <v>1</v>
      </c>
      <c r="F352" s="264" t="s">
        <v>300</v>
      </c>
      <c r="G352" s="262"/>
      <c r="H352" s="265">
        <v>32</v>
      </c>
      <c r="I352" s="266"/>
      <c r="J352" s="266"/>
      <c r="K352" s="262"/>
      <c r="L352" s="262"/>
      <c r="M352" s="267"/>
      <c r="N352" s="268"/>
      <c r="O352" s="269"/>
      <c r="P352" s="269"/>
      <c r="Q352" s="269"/>
      <c r="R352" s="269"/>
      <c r="S352" s="269"/>
      <c r="T352" s="269"/>
      <c r="U352" s="269"/>
      <c r="V352" s="269"/>
      <c r="W352" s="269"/>
      <c r="X352" s="270"/>
      <c r="Y352" s="13"/>
      <c r="Z352" s="13"/>
      <c r="AA352" s="13"/>
      <c r="AB352" s="13"/>
      <c r="AC352" s="13"/>
      <c r="AD352" s="13"/>
      <c r="AE352" s="13"/>
      <c r="AT352" s="271" t="s">
        <v>149</v>
      </c>
      <c r="AU352" s="271" t="s">
        <v>85</v>
      </c>
      <c r="AV352" s="13" t="s">
        <v>87</v>
      </c>
      <c r="AW352" s="13" t="s">
        <v>5</v>
      </c>
      <c r="AX352" s="13" t="s">
        <v>77</v>
      </c>
      <c r="AY352" s="271" t="s">
        <v>139</v>
      </c>
    </row>
    <row r="353" s="12" customFormat="1">
      <c r="A353" s="12"/>
      <c r="B353" s="251"/>
      <c r="C353" s="252"/>
      <c r="D353" s="247" t="s">
        <v>149</v>
      </c>
      <c r="E353" s="253" t="s">
        <v>1</v>
      </c>
      <c r="F353" s="254" t="s">
        <v>170</v>
      </c>
      <c r="G353" s="252"/>
      <c r="H353" s="253" t="s">
        <v>1</v>
      </c>
      <c r="I353" s="255"/>
      <c r="J353" s="255"/>
      <c r="K353" s="252"/>
      <c r="L353" s="252"/>
      <c r="M353" s="256"/>
      <c r="N353" s="257"/>
      <c r="O353" s="258"/>
      <c r="P353" s="258"/>
      <c r="Q353" s="258"/>
      <c r="R353" s="258"/>
      <c r="S353" s="258"/>
      <c r="T353" s="258"/>
      <c r="U353" s="258"/>
      <c r="V353" s="258"/>
      <c r="W353" s="258"/>
      <c r="X353" s="259"/>
      <c r="Y353" s="12"/>
      <c r="Z353" s="12"/>
      <c r="AA353" s="12"/>
      <c r="AB353" s="12"/>
      <c r="AC353" s="12"/>
      <c r="AD353" s="12"/>
      <c r="AE353" s="12"/>
      <c r="AT353" s="260" t="s">
        <v>149</v>
      </c>
      <c r="AU353" s="260" t="s">
        <v>85</v>
      </c>
      <c r="AV353" s="12" t="s">
        <v>85</v>
      </c>
      <c r="AW353" s="12" t="s">
        <v>5</v>
      </c>
      <c r="AX353" s="12" t="s">
        <v>77</v>
      </c>
      <c r="AY353" s="260" t="s">
        <v>139</v>
      </c>
    </row>
    <row r="354" s="13" customFormat="1">
      <c r="A354" s="13"/>
      <c r="B354" s="261"/>
      <c r="C354" s="262"/>
      <c r="D354" s="247" t="s">
        <v>149</v>
      </c>
      <c r="E354" s="263" t="s">
        <v>1</v>
      </c>
      <c r="F354" s="264" t="s">
        <v>300</v>
      </c>
      <c r="G354" s="262"/>
      <c r="H354" s="265">
        <v>32</v>
      </c>
      <c r="I354" s="266"/>
      <c r="J354" s="266"/>
      <c r="K354" s="262"/>
      <c r="L354" s="262"/>
      <c r="M354" s="267"/>
      <c r="N354" s="268"/>
      <c r="O354" s="269"/>
      <c r="P354" s="269"/>
      <c r="Q354" s="269"/>
      <c r="R354" s="269"/>
      <c r="S354" s="269"/>
      <c r="T354" s="269"/>
      <c r="U354" s="269"/>
      <c r="V354" s="269"/>
      <c r="W354" s="269"/>
      <c r="X354" s="270"/>
      <c r="Y354" s="13"/>
      <c r="Z354" s="13"/>
      <c r="AA354" s="13"/>
      <c r="AB354" s="13"/>
      <c r="AC354" s="13"/>
      <c r="AD354" s="13"/>
      <c r="AE354" s="13"/>
      <c r="AT354" s="271" t="s">
        <v>149</v>
      </c>
      <c r="AU354" s="271" t="s">
        <v>85</v>
      </c>
      <c r="AV354" s="13" t="s">
        <v>87</v>
      </c>
      <c r="AW354" s="13" t="s">
        <v>5</v>
      </c>
      <c r="AX354" s="13" t="s">
        <v>77</v>
      </c>
      <c r="AY354" s="271" t="s">
        <v>139</v>
      </c>
    </row>
    <row r="355" s="12" customFormat="1">
      <c r="A355" s="12"/>
      <c r="B355" s="251"/>
      <c r="C355" s="252"/>
      <c r="D355" s="247" t="s">
        <v>149</v>
      </c>
      <c r="E355" s="253" t="s">
        <v>1</v>
      </c>
      <c r="F355" s="254" t="s">
        <v>173</v>
      </c>
      <c r="G355" s="252"/>
      <c r="H355" s="253" t="s">
        <v>1</v>
      </c>
      <c r="I355" s="255"/>
      <c r="J355" s="255"/>
      <c r="K355" s="252"/>
      <c r="L355" s="252"/>
      <c r="M355" s="256"/>
      <c r="N355" s="257"/>
      <c r="O355" s="258"/>
      <c r="P355" s="258"/>
      <c r="Q355" s="258"/>
      <c r="R355" s="258"/>
      <c r="S355" s="258"/>
      <c r="T355" s="258"/>
      <c r="U355" s="258"/>
      <c r="V355" s="258"/>
      <c r="W355" s="258"/>
      <c r="X355" s="259"/>
      <c r="Y355" s="12"/>
      <c r="Z355" s="12"/>
      <c r="AA355" s="12"/>
      <c r="AB355" s="12"/>
      <c r="AC355" s="12"/>
      <c r="AD355" s="12"/>
      <c r="AE355" s="12"/>
      <c r="AT355" s="260" t="s">
        <v>149</v>
      </c>
      <c r="AU355" s="260" t="s">
        <v>85</v>
      </c>
      <c r="AV355" s="12" t="s">
        <v>85</v>
      </c>
      <c r="AW355" s="12" t="s">
        <v>5</v>
      </c>
      <c r="AX355" s="12" t="s">
        <v>77</v>
      </c>
      <c r="AY355" s="260" t="s">
        <v>139</v>
      </c>
    </row>
    <row r="356" s="13" customFormat="1">
      <c r="A356" s="13"/>
      <c r="B356" s="261"/>
      <c r="C356" s="262"/>
      <c r="D356" s="247" t="s">
        <v>149</v>
      </c>
      <c r="E356" s="263" t="s">
        <v>1</v>
      </c>
      <c r="F356" s="264" t="s">
        <v>300</v>
      </c>
      <c r="G356" s="262"/>
      <c r="H356" s="265">
        <v>32</v>
      </c>
      <c r="I356" s="266"/>
      <c r="J356" s="266"/>
      <c r="K356" s="262"/>
      <c r="L356" s="262"/>
      <c r="M356" s="267"/>
      <c r="N356" s="268"/>
      <c r="O356" s="269"/>
      <c r="P356" s="269"/>
      <c r="Q356" s="269"/>
      <c r="R356" s="269"/>
      <c r="S356" s="269"/>
      <c r="T356" s="269"/>
      <c r="U356" s="269"/>
      <c r="V356" s="269"/>
      <c r="W356" s="269"/>
      <c r="X356" s="270"/>
      <c r="Y356" s="13"/>
      <c r="Z356" s="13"/>
      <c r="AA356" s="13"/>
      <c r="AB356" s="13"/>
      <c r="AC356" s="13"/>
      <c r="AD356" s="13"/>
      <c r="AE356" s="13"/>
      <c r="AT356" s="271" t="s">
        <v>149</v>
      </c>
      <c r="AU356" s="271" t="s">
        <v>85</v>
      </c>
      <c r="AV356" s="13" t="s">
        <v>87</v>
      </c>
      <c r="AW356" s="13" t="s">
        <v>5</v>
      </c>
      <c r="AX356" s="13" t="s">
        <v>77</v>
      </c>
      <c r="AY356" s="271" t="s">
        <v>139</v>
      </c>
    </row>
    <row r="357" s="12" customFormat="1">
      <c r="A357" s="12"/>
      <c r="B357" s="251"/>
      <c r="C357" s="252"/>
      <c r="D357" s="247" t="s">
        <v>149</v>
      </c>
      <c r="E357" s="253" t="s">
        <v>1</v>
      </c>
      <c r="F357" s="254" t="s">
        <v>301</v>
      </c>
      <c r="G357" s="252"/>
      <c r="H357" s="253" t="s">
        <v>1</v>
      </c>
      <c r="I357" s="255"/>
      <c r="J357" s="255"/>
      <c r="K357" s="252"/>
      <c r="L357" s="252"/>
      <c r="M357" s="256"/>
      <c r="N357" s="257"/>
      <c r="O357" s="258"/>
      <c r="P357" s="258"/>
      <c r="Q357" s="258"/>
      <c r="R357" s="258"/>
      <c r="S357" s="258"/>
      <c r="T357" s="258"/>
      <c r="U357" s="258"/>
      <c r="V357" s="258"/>
      <c r="W357" s="258"/>
      <c r="X357" s="259"/>
      <c r="Y357" s="12"/>
      <c r="Z357" s="12"/>
      <c r="AA357" s="12"/>
      <c r="AB357" s="12"/>
      <c r="AC357" s="12"/>
      <c r="AD357" s="12"/>
      <c r="AE357" s="12"/>
      <c r="AT357" s="260" t="s">
        <v>149</v>
      </c>
      <c r="AU357" s="260" t="s">
        <v>85</v>
      </c>
      <c r="AV357" s="12" t="s">
        <v>85</v>
      </c>
      <c r="AW357" s="12" t="s">
        <v>5</v>
      </c>
      <c r="AX357" s="12" t="s">
        <v>77</v>
      </c>
      <c r="AY357" s="260" t="s">
        <v>139</v>
      </c>
    </row>
    <row r="358" s="13" customFormat="1">
      <c r="A358" s="13"/>
      <c r="B358" s="261"/>
      <c r="C358" s="262"/>
      <c r="D358" s="247" t="s">
        <v>149</v>
      </c>
      <c r="E358" s="263" t="s">
        <v>1</v>
      </c>
      <c r="F358" s="264" t="s">
        <v>302</v>
      </c>
      <c r="G358" s="262"/>
      <c r="H358" s="265">
        <v>264</v>
      </c>
      <c r="I358" s="266"/>
      <c r="J358" s="266"/>
      <c r="K358" s="262"/>
      <c r="L358" s="262"/>
      <c r="M358" s="267"/>
      <c r="N358" s="268"/>
      <c r="O358" s="269"/>
      <c r="P358" s="269"/>
      <c r="Q358" s="269"/>
      <c r="R358" s="269"/>
      <c r="S358" s="269"/>
      <c r="T358" s="269"/>
      <c r="U358" s="269"/>
      <c r="V358" s="269"/>
      <c r="W358" s="269"/>
      <c r="X358" s="270"/>
      <c r="Y358" s="13"/>
      <c r="Z358" s="13"/>
      <c r="AA358" s="13"/>
      <c r="AB358" s="13"/>
      <c r="AC358" s="13"/>
      <c r="AD358" s="13"/>
      <c r="AE358" s="13"/>
      <c r="AT358" s="271" t="s">
        <v>149</v>
      </c>
      <c r="AU358" s="271" t="s">
        <v>85</v>
      </c>
      <c r="AV358" s="13" t="s">
        <v>87</v>
      </c>
      <c r="AW358" s="13" t="s">
        <v>5</v>
      </c>
      <c r="AX358" s="13" t="s">
        <v>77</v>
      </c>
      <c r="AY358" s="271" t="s">
        <v>139</v>
      </c>
    </row>
    <row r="359" s="12" customFormat="1">
      <c r="A359" s="12"/>
      <c r="B359" s="251"/>
      <c r="C359" s="252"/>
      <c r="D359" s="247" t="s">
        <v>149</v>
      </c>
      <c r="E359" s="253" t="s">
        <v>1</v>
      </c>
      <c r="F359" s="254" t="s">
        <v>303</v>
      </c>
      <c r="G359" s="252"/>
      <c r="H359" s="253" t="s">
        <v>1</v>
      </c>
      <c r="I359" s="255"/>
      <c r="J359" s="255"/>
      <c r="K359" s="252"/>
      <c r="L359" s="252"/>
      <c r="M359" s="256"/>
      <c r="N359" s="257"/>
      <c r="O359" s="258"/>
      <c r="P359" s="258"/>
      <c r="Q359" s="258"/>
      <c r="R359" s="258"/>
      <c r="S359" s="258"/>
      <c r="T359" s="258"/>
      <c r="U359" s="258"/>
      <c r="V359" s="258"/>
      <c r="W359" s="258"/>
      <c r="X359" s="259"/>
      <c r="Y359" s="12"/>
      <c r="Z359" s="12"/>
      <c r="AA359" s="12"/>
      <c r="AB359" s="12"/>
      <c r="AC359" s="12"/>
      <c r="AD359" s="12"/>
      <c r="AE359" s="12"/>
      <c r="AT359" s="260" t="s">
        <v>149</v>
      </c>
      <c r="AU359" s="260" t="s">
        <v>85</v>
      </c>
      <c r="AV359" s="12" t="s">
        <v>85</v>
      </c>
      <c r="AW359" s="12" t="s">
        <v>5</v>
      </c>
      <c r="AX359" s="12" t="s">
        <v>77</v>
      </c>
      <c r="AY359" s="260" t="s">
        <v>139</v>
      </c>
    </row>
    <row r="360" s="13" customFormat="1">
      <c r="A360" s="13"/>
      <c r="B360" s="261"/>
      <c r="C360" s="262"/>
      <c r="D360" s="247" t="s">
        <v>149</v>
      </c>
      <c r="E360" s="263" t="s">
        <v>1</v>
      </c>
      <c r="F360" s="264" t="s">
        <v>302</v>
      </c>
      <c r="G360" s="262"/>
      <c r="H360" s="265">
        <v>264</v>
      </c>
      <c r="I360" s="266"/>
      <c r="J360" s="266"/>
      <c r="K360" s="262"/>
      <c r="L360" s="262"/>
      <c r="M360" s="267"/>
      <c r="N360" s="268"/>
      <c r="O360" s="269"/>
      <c r="P360" s="269"/>
      <c r="Q360" s="269"/>
      <c r="R360" s="269"/>
      <c r="S360" s="269"/>
      <c r="T360" s="269"/>
      <c r="U360" s="269"/>
      <c r="V360" s="269"/>
      <c r="W360" s="269"/>
      <c r="X360" s="270"/>
      <c r="Y360" s="13"/>
      <c r="Z360" s="13"/>
      <c r="AA360" s="13"/>
      <c r="AB360" s="13"/>
      <c r="AC360" s="13"/>
      <c r="AD360" s="13"/>
      <c r="AE360" s="13"/>
      <c r="AT360" s="271" t="s">
        <v>149</v>
      </c>
      <c r="AU360" s="271" t="s">
        <v>85</v>
      </c>
      <c r="AV360" s="13" t="s">
        <v>87</v>
      </c>
      <c r="AW360" s="13" t="s">
        <v>5</v>
      </c>
      <c r="AX360" s="13" t="s">
        <v>77</v>
      </c>
      <c r="AY360" s="271" t="s">
        <v>139</v>
      </c>
    </row>
    <row r="361" s="12" customFormat="1">
      <c r="A361" s="12"/>
      <c r="B361" s="251"/>
      <c r="C361" s="252"/>
      <c r="D361" s="247" t="s">
        <v>149</v>
      </c>
      <c r="E361" s="253" t="s">
        <v>1</v>
      </c>
      <c r="F361" s="254" t="s">
        <v>304</v>
      </c>
      <c r="G361" s="252"/>
      <c r="H361" s="253" t="s">
        <v>1</v>
      </c>
      <c r="I361" s="255"/>
      <c r="J361" s="255"/>
      <c r="K361" s="252"/>
      <c r="L361" s="252"/>
      <c r="M361" s="256"/>
      <c r="N361" s="257"/>
      <c r="O361" s="258"/>
      <c r="P361" s="258"/>
      <c r="Q361" s="258"/>
      <c r="R361" s="258"/>
      <c r="S361" s="258"/>
      <c r="T361" s="258"/>
      <c r="U361" s="258"/>
      <c r="V361" s="258"/>
      <c r="W361" s="258"/>
      <c r="X361" s="259"/>
      <c r="Y361" s="12"/>
      <c r="Z361" s="12"/>
      <c r="AA361" s="12"/>
      <c r="AB361" s="12"/>
      <c r="AC361" s="12"/>
      <c r="AD361" s="12"/>
      <c r="AE361" s="12"/>
      <c r="AT361" s="260" t="s">
        <v>149</v>
      </c>
      <c r="AU361" s="260" t="s">
        <v>85</v>
      </c>
      <c r="AV361" s="12" t="s">
        <v>85</v>
      </c>
      <c r="AW361" s="12" t="s">
        <v>5</v>
      </c>
      <c r="AX361" s="12" t="s">
        <v>77</v>
      </c>
      <c r="AY361" s="260" t="s">
        <v>139</v>
      </c>
    </row>
    <row r="362" s="13" customFormat="1">
      <c r="A362" s="13"/>
      <c r="B362" s="261"/>
      <c r="C362" s="262"/>
      <c r="D362" s="247" t="s">
        <v>149</v>
      </c>
      <c r="E362" s="263" t="s">
        <v>1</v>
      </c>
      <c r="F362" s="264" t="s">
        <v>305</v>
      </c>
      <c r="G362" s="262"/>
      <c r="H362" s="265">
        <v>833.12</v>
      </c>
      <c r="I362" s="266"/>
      <c r="J362" s="266"/>
      <c r="K362" s="262"/>
      <c r="L362" s="262"/>
      <c r="M362" s="267"/>
      <c r="N362" s="268"/>
      <c r="O362" s="269"/>
      <c r="P362" s="269"/>
      <c r="Q362" s="269"/>
      <c r="R362" s="269"/>
      <c r="S362" s="269"/>
      <c r="T362" s="269"/>
      <c r="U362" s="269"/>
      <c r="V362" s="269"/>
      <c r="W362" s="269"/>
      <c r="X362" s="270"/>
      <c r="Y362" s="13"/>
      <c r="Z362" s="13"/>
      <c r="AA362" s="13"/>
      <c r="AB362" s="13"/>
      <c r="AC362" s="13"/>
      <c r="AD362" s="13"/>
      <c r="AE362" s="13"/>
      <c r="AT362" s="271" t="s">
        <v>149</v>
      </c>
      <c r="AU362" s="271" t="s">
        <v>85</v>
      </c>
      <c r="AV362" s="13" t="s">
        <v>87</v>
      </c>
      <c r="AW362" s="13" t="s">
        <v>5</v>
      </c>
      <c r="AX362" s="13" t="s">
        <v>77</v>
      </c>
      <c r="AY362" s="271" t="s">
        <v>139</v>
      </c>
    </row>
    <row r="363" s="13" customFormat="1">
      <c r="A363" s="13"/>
      <c r="B363" s="261"/>
      <c r="C363" s="262"/>
      <c r="D363" s="247" t="s">
        <v>149</v>
      </c>
      <c r="E363" s="263" t="s">
        <v>1</v>
      </c>
      <c r="F363" s="264" t="s">
        <v>306</v>
      </c>
      <c r="G363" s="262"/>
      <c r="H363" s="265">
        <v>2.8799999999999999</v>
      </c>
      <c r="I363" s="266"/>
      <c r="J363" s="266"/>
      <c r="K363" s="262"/>
      <c r="L363" s="262"/>
      <c r="M363" s="267"/>
      <c r="N363" s="268"/>
      <c r="O363" s="269"/>
      <c r="P363" s="269"/>
      <c r="Q363" s="269"/>
      <c r="R363" s="269"/>
      <c r="S363" s="269"/>
      <c r="T363" s="269"/>
      <c r="U363" s="269"/>
      <c r="V363" s="269"/>
      <c r="W363" s="269"/>
      <c r="X363" s="270"/>
      <c r="Y363" s="13"/>
      <c r="Z363" s="13"/>
      <c r="AA363" s="13"/>
      <c r="AB363" s="13"/>
      <c r="AC363" s="13"/>
      <c r="AD363" s="13"/>
      <c r="AE363" s="13"/>
      <c r="AT363" s="271" t="s">
        <v>149</v>
      </c>
      <c r="AU363" s="271" t="s">
        <v>85</v>
      </c>
      <c r="AV363" s="13" t="s">
        <v>87</v>
      </c>
      <c r="AW363" s="13" t="s">
        <v>5</v>
      </c>
      <c r="AX363" s="13" t="s">
        <v>77</v>
      </c>
      <c r="AY363" s="271" t="s">
        <v>139</v>
      </c>
    </row>
    <row r="364" s="12" customFormat="1">
      <c r="A364" s="12"/>
      <c r="B364" s="251"/>
      <c r="C364" s="252"/>
      <c r="D364" s="247" t="s">
        <v>149</v>
      </c>
      <c r="E364" s="253" t="s">
        <v>1</v>
      </c>
      <c r="F364" s="254" t="s">
        <v>197</v>
      </c>
      <c r="G364" s="252"/>
      <c r="H364" s="253" t="s">
        <v>1</v>
      </c>
      <c r="I364" s="255"/>
      <c r="J364" s="255"/>
      <c r="K364" s="252"/>
      <c r="L364" s="252"/>
      <c r="M364" s="256"/>
      <c r="N364" s="257"/>
      <c r="O364" s="258"/>
      <c r="P364" s="258"/>
      <c r="Q364" s="258"/>
      <c r="R364" s="258"/>
      <c r="S364" s="258"/>
      <c r="T364" s="258"/>
      <c r="U364" s="258"/>
      <c r="V364" s="258"/>
      <c r="W364" s="258"/>
      <c r="X364" s="259"/>
      <c r="Y364" s="12"/>
      <c r="Z364" s="12"/>
      <c r="AA364" s="12"/>
      <c r="AB364" s="12"/>
      <c r="AC364" s="12"/>
      <c r="AD364" s="12"/>
      <c r="AE364" s="12"/>
      <c r="AT364" s="260" t="s">
        <v>149</v>
      </c>
      <c r="AU364" s="260" t="s">
        <v>85</v>
      </c>
      <c r="AV364" s="12" t="s">
        <v>85</v>
      </c>
      <c r="AW364" s="12" t="s">
        <v>5</v>
      </c>
      <c r="AX364" s="12" t="s">
        <v>77</v>
      </c>
      <c r="AY364" s="260" t="s">
        <v>139</v>
      </c>
    </row>
    <row r="365" s="13" customFormat="1">
      <c r="A365" s="13"/>
      <c r="B365" s="261"/>
      <c r="C365" s="262"/>
      <c r="D365" s="247" t="s">
        <v>149</v>
      </c>
      <c r="E365" s="263" t="s">
        <v>1</v>
      </c>
      <c r="F365" s="264" t="s">
        <v>307</v>
      </c>
      <c r="G365" s="262"/>
      <c r="H365" s="265">
        <v>8</v>
      </c>
      <c r="I365" s="266"/>
      <c r="J365" s="266"/>
      <c r="K365" s="262"/>
      <c r="L365" s="262"/>
      <c r="M365" s="267"/>
      <c r="N365" s="268"/>
      <c r="O365" s="269"/>
      <c r="P365" s="269"/>
      <c r="Q365" s="269"/>
      <c r="R365" s="269"/>
      <c r="S365" s="269"/>
      <c r="T365" s="269"/>
      <c r="U365" s="269"/>
      <c r="V365" s="269"/>
      <c r="W365" s="269"/>
      <c r="X365" s="270"/>
      <c r="Y365" s="13"/>
      <c r="Z365" s="13"/>
      <c r="AA365" s="13"/>
      <c r="AB365" s="13"/>
      <c r="AC365" s="13"/>
      <c r="AD365" s="13"/>
      <c r="AE365" s="13"/>
      <c r="AT365" s="271" t="s">
        <v>149</v>
      </c>
      <c r="AU365" s="271" t="s">
        <v>85</v>
      </c>
      <c r="AV365" s="13" t="s">
        <v>87</v>
      </c>
      <c r="AW365" s="13" t="s">
        <v>5</v>
      </c>
      <c r="AX365" s="13" t="s">
        <v>77</v>
      </c>
      <c r="AY365" s="271" t="s">
        <v>139</v>
      </c>
    </row>
    <row r="366" s="12" customFormat="1">
      <c r="A366" s="12"/>
      <c r="B366" s="251"/>
      <c r="C366" s="252"/>
      <c r="D366" s="247" t="s">
        <v>149</v>
      </c>
      <c r="E366" s="253" t="s">
        <v>1</v>
      </c>
      <c r="F366" s="254" t="s">
        <v>198</v>
      </c>
      <c r="G366" s="252"/>
      <c r="H366" s="253" t="s">
        <v>1</v>
      </c>
      <c r="I366" s="255"/>
      <c r="J366" s="255"/>
      <c r="K366" s="252"/>
      <c r="L366" s="252"/>
      <c r="M366" s="256"/>
      <c r="N366" s="257"/>
      <c r="O366" s="258"/>
      <c r="P366" s="258"/>
      <c r="Q366" s="258"/>
      <c r="R366" s="258"/>
      <c r="S366" s="258"/>
      <c r="T366" s="258"/>
      <c r="U366" s="258"/>
      <c r="V366" s="258"/>
      <c r="W366" s="258"/>
      <c r="X366" s="259"/>
      <c r="Y366" s="12"/>
      <c r="Z366" s="12"/>
      <c r="AA366" s="12"/>
      <c r="AB366" s="12"/>
      <c r="AC366" s="12"/>
      <c r="AD366" s="12"/>
      <c r="AE366" s="12"/>
      <c r="AT366" s="260" t="s">
        <v>149</v>
      </c>
      <c r="AU366" s="260" t="s">
        <v>85</v>
      </c>
      <c r="AV366" s="12" t="s">
        <v>85</v>
      </c>
      <c r="AW366" s="12" t="s">
        <v>5</v>
      </c>
      <c r="AX366" s="12" t="s">
        <v>77</v>
      </c>
      <c r="AY366" s="260" t="s">
        <v>139</v>
      </c>
    </row>
    <row r="367" s="13" customFormat="1">
      <c r="A367" s="13"/>
      <c r="B367" s="261"/>
      <c r="C367" s="262"/>
      <c r="D367" s="247" t="s">
        <v>149</v>
      </c>
      <c r="E367" s="263" t="s">
        <v>1</v>
      </c>
      <c r="F367" s="264" t="s">
        <v>308</v>
      </c>
      <c r="G367" s="262"/>
      <c r="H367" s="265">
        <v>16</v>
      </c>
      <c r="I367" s="266"/>
      <c r="J367" s="266"/>
      <c r="K367" s="262"/>
      <c r="L367" s="262"/>
      <c r="M367" s="267"/>
      <c r="N367" s="268"/>
      <c r="O367" s="269"/>
      <c r="P367" s="269"/>
      <c r="Q367" s="269"/>
      <c r="R367" s="269"/>
      <c r="S367" s="269"/>
      <c r="T367" s="269"/>
      <c r="U367" s="269"/>
      <c r="V367" s="269"/>
      <c r="W367" s="269"/>
      <c r="X367" s="270"/>
      <c r="Y367" s="13"/>
      <c r="Z367" s="13"/>
      <c r="AA367" s="13"/>
      <c r="AB367" s="13"/>
      <c r="AC367" s="13"/>
      <c r="AD367" s="13"/>
      <c r="AE367" s="13"/>
      <c r="AT367" s="271" t="s">
        <v>149</v>
      </c>
      <c r="AU367" s="271" t="s">
        <v>85</v>
      </c>
      <c r="AV367" s="13" t="s">
        <v>87</v>
      </c>
      <c r="AW367" s="13" t="s">
        <v>5</v>
      </c>
      <c r="AX367" s="13" t="s">
        <v>77</v>
      </c>
      <c r="AY367" s="271" t="s">
        <v>139</v>
      </c>
    </row>
    <row r="368" s="12" customFormat="1">
      <c r="A368" s="12"/>
      <c r="B368" s="251"/>
      <c r="C368" s="252"/>
      <c r="D368" s="247" t="s">
        <v>149</v>
      </c>
      <c r="E368" s="253" t="s">
        <v>1</v>
      </c>
      <c r="F368" s="254" t="s">
        <v>199</v>
      </c>
      <c r="G368" s="252"/>
      <c r="H368" s="253" t="s">
        <v>1</v>
      </c>
      <c r="I368" s="255"/>
      <c r="J368" s="255"/>
      <c r="K368" s="252"/>
      <c r="L368" s="252"/>
      <c r="M368" s="256"/>
      <c r="N368" s="257"/>
      <c r="O368" s="258"/>
      <c r="P368" s="258"/>
      <c r="Q368" s="258"/>
      <c r="R368" s="258"/>
      <c r="S368" s="258"/>
      <c r="T368" s="258"/>
      <c r="U368" s="258"/>
      <c r="V368" s="258"/>
      <c r="W368" s="258"/>
      <c r="X368" s="259"/>
      <c r="Y368" s="12"/>
      <c r="Z368" s="12"/>
      <c r="AA368" s="12"/>
      <c r="AB368" s="12"/>
      <c r="AC368" s="12"/>
      <c r="AD368" s="12"/>
      <c r="AE368" s="12"/>
      <c r="AT368" s="260" t="s">
        <v>149</v>
      </c>
      <c r="AU368" s="260" t="s">
        <v>85</v>
      </c>
      <c r="AV368" s="12" t="s">
        <v>85</v>
      </c>
      <c r="AW368" s="12" t="s">
        <v>5</v>
      </c>
      <c r="AX368" s="12" t="s">
        <v>77</v>
      </c>
      <c r="AY368" s="260" t="s">
        <v>139</v>
      </c>
    </row>
    <row r="369" s="13" customFormat="1">
      <c r="A369" s="13"/>
      <c r="B369" s="261"/>
      <c r="C369" s="262"/>
      <c r="D369" s="247" t="s">
        <v>149</v>
      </c>
      <c r="E369" s="263" t="s">
        <v>1</v>
      </c>
      <c r="F369" s="264" t="s">
        <v>300</v>
      </c>
      <c r="G369" s="262"/>
      <c r="H369" s="265">
        <v>32</v>
      </c>
      <c r="I369" s="266"/>
      <c r="J369" s="266"/>
      <c r="K369" s="262"/>
      <c r="L369" s="262"/>
      <c r="M369" s="267"/>
      <c r="N369" s="268"/>
      <c r="O369" s="269"/>
      <c r="P369" s="269"/>
      <c r="Q369" s="269"/>
      <c r="R369" s="269"/>
      <c r="S369" s="269"/>
      <c r="T369" s="269"/>
      <c r="U369" s="269"/>
      <c r="V369" s="269"/>
      <c r="W369" s="269"/>
      <c r="X369" s="270"/>
      <c r="Y369" s="13"/>
      <c r="Z369" s="13"/>
      <c r="AA369" s="13"/>
      <c r="AB369" s="13"/>
      <c r="AC369" s="13"/>
      <c r="AD369" s="13"/>
      <c r="AE369" s="13"/>
      <c r="AT369" s="271" t="s">
        <v>149</v>
      </c>
      <c r="AU369" s="271" t="s">
        <v>85</v>
      </c>
      <c r="AV369" s="13" t="s">
        <v>87</v>
      </c>
      <c r="AW369" s="13" t="s">
        <v>5</v>
      </c>
      <c r="AX369" s="13" t="s">
        <v>77</v>
      </c>
      <c r="AY369" s="271" t="s">
        <v>139</v>
      </c>
    </row>
    <row r="370" s="14" customFormat="1">
      <c r="A370" s="14"/>
      <c r="B370" s="272"/>
      <c r="C370" s="273"/>
      <c r="D370" s="247" t="s">
        <v>149</v>
      </c>
      <c r="E370" s="274" t="s">
        <v>1</v>
      </c>
      <c r="F370" s="275" t="s">
        <v>154</v>
      </c>
      <c r="G370" s="273"/>
      <c r="H370" s="276">
        <v>1516</v>
      </c>
      <c r="I370" s="277"/>
      <c r="J370" s="277"/>
      <c r="K370" s="273"/>
      <c r="L370" s="273"/>
      <c r="M370" s="278"/>
      <c r="N370" s="279"/>
      <c r="O370" s="280"/>
      <c r="P370" s="280"/>
      <c r="Q370" s="280"/>
      <c r="R370" s="280"/>
      <c r="S370" s="280"/>
      <c r="T370" s="280"/>
      <c r="U370" s="280"/>
      <c r="V370" s="280"/>
      <c r="W370" s="280"/>
      <c r="X370" s="281"/>
      <c r="Y370" s="14"/>
      <c r="Z370" s="14"/>
      <c r="AA370" s="14"/>
      <c r="AB370" s="14"/>
      <c r="AC370" s="14"/>
      <c r="AD370" s="14"/>
      <c r="AE370" s="14"/>
      <c r="AT370" s="282" t="s">
        <v>149</v>
      </c>
      <c r="AU370" s="282" t="s">
        <v>85</v>
      </c>
      <c r="AV370" s="14" t="s">
        <v>146</v>
      </c>
      <c r="AW370" s="14" t="s">
        <v>5</v>
      </c>
      <c r="AX370" s="14" t="s">
        <v>85</v>
      </c>
      <c r="AY370" s="282" t="s">
        <v>139</v>
      </c>
    </row>
    <row r="371" s="12" customFormat="1">
      <c r="A371" s="12"/>
      <c r="B371" s="251"/>
      <c r="C371" s="252"/>
      <c r="D371" s="247" t="s">
        <v>149</v>
      </c>
      <c r="E371" s="253" t="s">
        <v>1</v>
      </c>
      <c r="F371" s="254" t="s">
        <v>155</v>
      </c>
      <c r="G371" s="252"/>
      <c r="H371" s="253" t="s">
        <v>1</v>
      </c>
      <c r="I371" s="255"/>
      <c r="J371" s="255"/>
      <c r="K371" s="252"/>
      <c r="L371" s="252"/>
      <c r="M371" s="256"/>
      <c r="N371" s="257"/>
      <c r="O371" s="258"/>
      <c r="P371" s="258"/>
      <c r="Q371" s="258"/>
      <c r="R371" s="258"/>
      <c r="S371" s="258"/>
      <c r="T371" s="258"/>
      <c r="U371" s="258"/>
      <c r="V371" s="258"/>
      <c r="W371" s="258"/>
      <c r="X371" s="259"/>
      <c r="Y371" s="12"/>
      <c r="Z371" s="12"/>
      <c r="AA371" s="12"/>
      <c r="AB371" s="12"/>
      <c r="AC371" s="12"/>
      <c r="AD371" s="12"/>
      <c r="AE371" s="12"/>
      <c r="AT371" s="260" t="s">
        <v>149</v>
      </c>
      <c r="AU371" s="260" t="s">
        <v>85</v>
      </c>
      <c r="AV371" s="12" t="s">
        <v>85</v>
      </c>
      <c r="AW371" s="12" t="s">
        <v>5</v>
      </c>
      <c r="AX371" s="12" t="s">
        <v>77</v>
      </c>
      <c r="AY371" s="260" t="s">
        <v>139</v>
      </c>
    </row>
    <row r="372" s="2" customFormat="1" ht="21.75" customHeight="1">
      <c r="A372" s="37"/>
      <c r="B372" s="38"/>
      <c r="C372" s="231" t="s">
        <v>313</v>
      </c>
      <c r="D372" s="231" t="s">
        <v>140</v>
      </c>
      <c r="E372" s="232" t="s">
        <v>314</v>
      </c>
      <c r="F372" s="233" t="s">
        <v>315</v>
      </c>
      <c r="G372" s="234" t="s">
        <v>164</v>
      </c>
      <c r="H372" s="235">
        <v>1516</v>
      </c>
      <c r="I372" s="236"/>
      <c r="J372" s="237"/>
      <c r="K372" s="238">
        <f>ROUND(P372*H372,2)</f>
        <v>0</v>
      </c>
      <c r="L372" s="233" t="s">
        <v>144</v>
      </c>
      <c r="M372" s="239"/>
      <c r="N372" s="240" t="s">
        <v>1</v>
      </c>
      <c r="O372" s="241" t="s">
        <v>40</v>
      </c>
      <c r="P372" s="242">
        <f>I372+J372</f>
        <v>0</v>
      </c>
      <c r="Q372" s="242">
        <f>ROUND(I372*H372,2)</f>
        <v>0</v>
      </c>
      <c r="R372" s="242">
        <f>ROUND(J372*H372,2)</f>
        <v>0</v>
      </c>
      <c r="S372" s="90"/>
      <c r="T372" s="243">
        <f>S372*H372</f>
        <v>0</v>
      </c>
      <c r="U372" s="243">
        <v>0.00014999999999999999</v>
      </c>
      <c r="V372" s="243">
        <f>U372*H372</f>
        <v>0.22739999999999999</v>
      </c>
      <c r="W372" s="243">
        <v>0</v>
      </c>
      <c r="X372" s="244">
        <f>W372*H372</f>
        <v>0</v>
      </c>
      <c r="Y372" s="37"/>
      <c r="Z372" s="37"/>
      <c r="AA372" s="37"/>
      <c r="AB372" s="37"/>
      <c r="AC372" s="37"/>
      <c r="AD372" s="37"/>
      <c r="AE372" s="37"/>
      <c r="AR372" s="245" t="s">
        <v>145</v>
      </c>
      <c r="AT372" s="245" t="s">
        <v>140</v>
      </c>
      <c r="AU372" s="245" t="s">
        <v>85</v>
      </c>
      <c r="AY372" s="16" t="s">
        <v>139</v>
      </c>
      <c r="BE372" s="246">
        <f>IF(O372="základní",K372,0)</f>
        <v>0</v>
      </c>
      <c r="BF372" s="246">
        <f>IF(O372="snížená",K372,0)</f>
        <v>0</v>
      </c>
      <c r="BG372" s="246">
        <f>IF(O372="zákl. přenesená",K372,0)</f>
        <v>0</v>
      </c>
      <c r="BH372" s="246">
        <f>IF(O372="sníž. přenesená",K372,0)</f>
        <v>0</v>
      </c>
      <c r="BI372" s="246">
        <f>IF(O372="nulová",K372,0)</f>
        <v>0</v>
      </c>
      <c r="BJ372" s="16" t="s">
        <v>85</v>
      </c>
      <c r="BK372" s="246">
        <f>ROUND(P372*H372,2)</f>
        <v>0</v>
      </c>
      <c r="BL372" s="16" t="s">
        <v>146</v>
      </c>
      <c r="BM372" s="245" t="s">
        <v>316</v>
      </c>
    </row>
    <row r="373" s="2" customFormat="1">
      <c r="A373" s="37"/>
      <c r="B373" s="38"/>
      <c r="C373" s="39"/>
      <c r="D373" s="247" t="s">
        <v>148</v>
      </c>
      <c r="E373" s="39"/>
      <c r="F373" s="248" t="s">
        <v>315</v>
      </c>
      <c r="G373" s="39"/>
      <c r="H373" s="39"/>
      <c r="I373" s="144"/>
      <c r="J373" s="144"/>
      <c r="K373" s="39"/>
      <c r="L373" s="39"/>
      <c r="M373" s="43"/>
      <c r="N373" s="249"/>
      <c r="O373" s="250"/>
      <c r="P373" s="90"/>
      <c r="Q373" s="90"/>
      <c r="R373" s="90"/>
      <c r="S373" s="90"/>
      <c r="T373" s="90"/>
      <c r="U373" s="90"/>
      <c r="V373" s="90"/>
      <c r="W373" s="90"/>
      <c r="X373" s="91"/>
      <c r="Y373" s="37"/>
      <c r="Z373" s="37"/>
      <c r="AA373" s="37"/>
      <c r="AB373" s="37"/>
      <c r="AC373" s="37"/>
      <c r="AD373" s="37"/>
      <c r="AE373" s="37"/>
      <c r="AT373" s="16" t="s">
        <v>148</v>
      </c>
      <c r="AU373" s="16" t="s">
        <v>85</v>
      </c>
    </row>
    <row r="374" s="12" customFormat="1">
      <c r="A374" s="12"/>
      <c r="B374" s="251"/>
      <c r="C374" s="252"/>
      <c r="D374" s="247" t="s">
        <v>149</v>
      </c>
      <c r="E374" s="253" t="s">
        <v>1</v>
      </c>
      <c r="F374" s="254" t="s">
        <v>167</v>
      </c>
      <c r="G374" s="252"/>
      <c r="H374" s="253" t="s">
        <v>1</v>
      </c>
      <c r="I374" s="255"/>
      <c r="J374" s="255"/>
      <c r="K374" s="252"/>
      <c r="L374" s="252"/>
      <c r="M374" s="256"/>
      <c r="N374" s="257"/>
      <c r="O374" s="258"/>
      <c r="P374" s="258"/>
      <c r="Q374" s="258"/>
      <c r="R374" s="258"/>
      <c r="S374" s="258"/>
      <c r="T374" s="258"/>
      <c r="U374" s="258"/>
      <c r="V374" s="258"/>
      <c r="W374" s="258"/>
      <c r="X374" s="259"/>
      <c r="Y374" s="12"/>
      <c r="Z374" s="12"/>
      <c r="AA374" s="12"/>
      <c r="AB374" s="12"/>
      <c r="AC374" s="12"/>
      <c r="AD374" s="12"/>
      <c r="AE374" s="12"/>
      <c r="AT374" s="260" t="s">
        <v>149</v>
      </c>
      <c r="AU374" s="260" t="s">
        <v>85</v>
      </c>
      <c r="AV374" s="12" t="s">
        <v>85</v>
      </c>
      <c r="AW374" s="12" t="s">
        <v>5</v>
      </c>
      <c r="AX374" s="12" t="s">
        <v>77</v>
      </c>
      <c r="AY374" s="260" t="s">
        <v>139</v>
      </c>
    </row>
    <row r="375" s="13" customFormat="1">
      <c r="A375" s="13"/>
      <c r="B375" s="261"/>
      <c r="C375" s="262"/>
      <c r="D375" s="247" t="s">
        <v>149</v>
      </c>
      <c r="E375" s="263" t="s">
        <v>1</v>
      </c>
      <c r="F375" s="264" t="s">
        <v>300</v>
      </c>
      <c r="G375" s="262"/>
      <c r="H375" s="265">
        <v>32</v>
      </c>
      <c r="I375" s="266"/>
      <c r="J375" s="266"/>
      <c r="K375" s="262"/>
      <c r="L375" s="262"/>
      <c r="M375" s="267"/>
      <c r="N375" s="268"/>
      <c r="O375" s="269"/>
      <c r="P375" s="269"/>
      <c r="Q375" s="269"/>
      <c r="R375" s="269"/>
      <c r="S375" s="269"/>
      <c r="T375" s="269"/>
      <c r="U375" s="269"/>
      <c r="V375" s="269"/>
      <c r="W375" s="269"/>
      <c r="X375" s="270"/>
      <c r="Y375" s="13"/>
      <c r="Z375" s="13"/>
      <c r="AA375" s="13"/>
      <c r="AB375" s="13"/>
      <c r="AC375" s="13"/>
      <c r="AD375" s="13"/>
      <c r="AE375" s="13"/>
      <c r="AT375" s="271" t="s">
        <v>149</v>
      </c>
      <c r="AU375" s="271" t="s">
        <v>85</v>
      </c>
      <c r="AV375" s="13" t="s">
        <v>87</v>
      </c>
      <c r="AW375" s="13" t="s">
        <v>5</v>
      </c>
      <c r="AX375" s="13" t="s">
        <v>77</v>
      </c>
      <c r="AY375" s="271" t="s">
        <v>139</v>
      </c>
    </row>
    <row r="376" s="12" customFormat="1">
      <c r="A376" s="12"/>
      <c r="B376" s="251"/>
      <c r="C376" s="252"/>
      <c r="D376" s="247" t="s">
        <v>149</v>
      </c>
      <c r="E376" s="253" t="s">
        <v>1</v>
      </c>
      <c r="F376" s="254" t="s">
        <v>170</v>
      </c>
      <c r="G376" s="252"/>
      <c r="H376" s="253" t="s">
        <v>1</v>
      </c>
      <c r="I376" s="255"/>
      <c r="J376" s="255"/>
      <c r="K376" s="252"/>
      <c r="L376" s="252"/>
      <c r="M376" s="256"/>
      <c r="N376" s="257"/>
      <c r="O376" s="258"/>
      <c r="P376" s="258"/>
      <c r="Q376" s="258"/>
      <c r="R376" s="258"/>
      <c r="S376" s="258"/>
      <c r="T376" s="258"/>
      <c r="U376" s="258"/>
      <c r="V376" s="258"/>
      <c r="W376" s="258"/>
      <c r="X376" s="259"/>
      <c r="Y376" s="12"/>
      <c r="Z376" s="12"/>
      <c r="AA376" s="12"/>
      <c r="AB376" s="12"/>
      <c r="AC376" s="12"/>
      <c r="AD376" s="12"/>
      <c r="AE376" s="12"/>
      <c r="AT376" s="260" t="s">
        <v>149</v>
      </c>
      <c r="AU376" s="260" t="s">
        <v>85</v>
      </c>
      <c r="AV376" s="12" t="s">
        <v>85</v>
      </c>
      <c r="AW376" s="12" t="s">
        <v>5</v>
      </c>
      <c r="AX376" s="12" t="s">
        <v>77</v>
      </c>
      <c r="AY376" s="260" t="s">
        <v>139</v>
      </c>
    </row>
    <row r="377" s="13" customFormat="1">
      <c r="A377" s="13"/>
      <c r="B377" s="261"/>
      <c r="C377" s="262"/>
      <c r="D377" s="247" t="s">
        <v>149</v>
      </c>
      <c r="E377" s="263" t="s">
        <v>1</v>
      </c>
      <c r="F377" s="264" t="s">
        <v>300</v>
      </c>
      <c r="G377" s="262"/>
      <c r="H377" s="265">
        <v>32</v>
      </c>
      <c r="I377" s="266"/>
      <c r="J377" s="266"/>
      <c r="K377" s="262"/>
      <c r="L377" s="262"/>
      <c r="M377" s="267"/>
      <c r="N377" s="268"/>
      <c r="O377" s="269"/>
      <c r="P377" s="269"/>
      <c r="Q377" s="269"/>
      <c r="R377" s="269"/>
      <c r="S377" s="269"/>
      <c r="T377" s="269"/>
      <c r="U377" s="269"/>
      <c r="V377" s="269"/>
      <c r="W377" s="269"/>
      <c r="X377" s="270"/>
      <c r="Y377" s="13"/>
      <c r="Z377" s="13"/>
      <c r="AA377" s="13"/>
      <c r="AB377" s="13"/>
      <c r="AC377" s="13"/>
      <c r="AD377" s="13"/>
      <c r="AE377" s="13"/>
      <c r="AT377" s="271" t="s">
        <v>149</v>
      </c>
      <c r="AU377" s="271" t="s">
        <v>85</v>
      </c>
      <c r="AV377" s="13" t="s">
        <v>87</v>
      </c>
      <c r="AW377" s="13" t="s">
        <v>5</v>
      </c>
      <c r="AX377" s="13" t="s">
        <v>77</v>
      </c>
      <c r="AY377" s="271" t="s">
        <v>139</v>
      </c>
    </row>
    <row r="378" s="12" customFormat="1">
      <c r="A378" s="12"/>
      <c r="B378" s="251"/>
      <c r="C378" s="252"/>
      <c r="D378" s="247" t="s">
        <v>149</v>
      </c>
      <c r="E378" s="253" t="s">
        <v>1</v>
      </c>
      <c r="F378" s="254" t="s">
        <v>173</v>
      </c>
      <c r="G378" s="252"/>
      <c r="H378" s="253" t="s">
        <v>1</v>
      </c>
      <c r="I378" s="255"/>
      <c r="J378" s="255"/>
      <c r="K378" s="252"/>
      <c r="L378" s="252"/>
      <c r="M378" s="256"/>
      <c r="N378" s="257"/>
      <c r="O378" s="258"/>
      <c r="P378" s="258"/>
      <c r="Q378" s="258"/>
      <c r="R378" s="258"/>
      <c r="S378" s="258"/>
      <c r="T378" s="258"/>
      <c r="U378" s="258"/>
      <c r="V378" s="258"/>
      <c r="W378" s="258"/>
      <c r="X378" s="259"/>
      <c r="Y378" s="12"/>
      <c r="Z378" s="12"/>
      <c r="AA378" s="12"/>
      <c r="AB378" s="12"/>
      <c r="AC378" s="12"/>
      <c r="AD378" s="12"/>
      <c r="AE378" s="12"/>
      <c r="AT378" s="260" t="s">
        <v>149</v>
      </c>
      <c r="AU378" s="260" t="s">
        <v>85</v>
      </c>
      <c r="AV378" s="12" t="s">
        <v>85</v>
      </c>
      <c r="AW378" s="12" t="s">
        <v>5</v>
      </c>
      <c r="AX378" s="12" t="s">
        <v>77</v>
      </c>
      <c r="AY378" s="260" t="s">
        <v>139</v>
      </c>
    </row>
    <row r="379" s="13" customFormat="1">
      <c r="A379" s="13"/>
      <c r="B379" s="261"/>
      <c r="C379" s="262"/>
      <c r="D379" s="247" t="s">
        <v>149</v>
      </c>
      <c r="E379" s="263" t="s">
        <v>1</v>
      </c>
      <c r="F379" s="264" t="s">
        <v>300</v>
      </c>
      <c r="G379" s="262"/>
      <c r="H379" s="265">
        <v>32</v>
      </c>
      <c r="I379" s="266"/>
      <c r="J379" s="266"/>
      <c r="K379" s="262"/>
      <c r="L379" s="262"/>
      <c r="M379" s="267"/>
      <c r="N379" s="268"/>
      <c r="O379" s="269"/>
      <c r="P379" s="269"/>
      <c r="Q379" s="269"/>
      <c r="R379" s="269"/>
      <c r="S379" s="269"/>
      <c r="T379" s="269"/>
      <c r="U379" s="269"/>
      <c r="V379" s="269"/>
      <c r="W379" s="269"/>
      <c r="X379" s="270"/>
      <c r="Y379" s="13"/>
      <c r="Z379" s="13"/>
      <c r="AA379" s="13"/>
      <c r="AB379" s="13"/>
      <c r="AC379" s="13"/>
      <c r="AD379" s="13"/>
      <c r="AE379" s="13"/>
      <c r="AT379" s="271" t="s">
        <v>149</v>
      </c>
      <c r="AU379" s="271" t="s">
        <v>85</v>
      </c>
      <c r="AV379" s="13" t="s">
        <v>87</v>
      </c>
      <c r="AW379" s="13" t="s">
        <v>5</v>
      </c>
      <c r="AX379" s="13" t="s">
        <v>77</v>
      </c>
      <c r="AY379" s="271" t="s">
        <v>139</v>
      </c>
    </row>
    <row r="380" s="12" customFormat="1">
      <c r="A380" s="12"/>
      <c r="B380" s="251"/>
      <c r="C380" s="252"/>
      <c r="D380" s="247" t="s">
        <v>149</v>
      </c>
      <c r="E380" s="253" t="s">
        <v>1</v>
      </c>
      <c r="F380" s="254" t="s">
        <v>301</v>
      </c>
      <c r="G380" s="252"/>
      <c r="H380" s="253" t="s">
        <v>1</v>
      </c>
      <c r="I380" s="255"/>
      <c r="J380" s="255"/>
      <c r="K380" s="252"/>
      <c r="L380" s="252"/>
      <c r="M380" s="256"/>
      <c r="N380" s="257"/>
      <c r="O380" s="258"/>
      <c r="P380" s="258"/>
      <c r="Q380" s="258"/>
      <c r="R380" s="258"/>
      <c r="S380" s="258"/>
      <c r="T380" s="258"/>
      <c r="U380" s="258"/>
      <c r="V380" s="258"/>
      <c r="W380" s="258"/>
      <c r="X380" s="259"/>
      <c r="Y380" s="12"/>
      <c r="Z380" s="12"/>
      <c r="AA380" s="12"/>
      <c r="AB380" s="12"/>
      <c r="AC380" s="12"/>
      <c r="AD380" s="12"/>
      <c r="AE380" s="12"/>
      <c r="AT380" s="260" t="s">
        <v>149</v>
      </c>
      <c r="AU380" s="260" t="s">
        <v>85</v>
      </c>
      <c r="AV380" s="12" t="s">
        <v>85</v>
      </c>
      <c r="AW380" s="12" t="s">
        <v>5</v>
      </c>
      <c r="AX380" s="12" t="s">
        <v>77</v>
      </c>
      <c r="AY380" s="260" t="s">
        <v>139</v>
      </c>
    </row>
    <row r="381" s="13" customFormat="1">
      <c r="A381" s="13"/>
      <c r="B381" s="261"/>
      <c r="C381" s="262"/>
      <c r="D381" s="247" t="s">
        <v>149</v>
      </c>
      <c r="E381" s="263" t="s">
        <v>1</v>
      </c>
      <c r="F381" s="264" t="s">
        <v>302</v>
      </c>
      <c r="G381" s="262"/>
      <c r="H381" s="265">
        <v>264</v>
      </c>
      <c r="I381" s="266"/>
      <c r="J381" s="266"/>
      <c r="K381" s="262"/>
      <c r="L381" s="262"/>
      <c r="M381" s="267"/>
      <c r="N381" s="268"/>
      <c r="O381" s="269"/>
      <c r="P381" s="269"/>
      <c r="Q381" s="269"/>
      <c r="R381" s="269"/>
      <c r="S381" s="269"/>
      <c r="T381" s="269"/>
      <c r="U381" s="269"/>
      <c r="V381" s="269"/>
      <c r="W381" s="269"/>
      <c r="X381" s="270"/>
      <c r="Y381" s="13"/>
      <c r="Z381" s="13"/>
      <c r="AA381" s="13"/>
      <c r="AB381" s="13"/>
      <c r="AC381" s="13"/>
      <c r="AD381" s="13"/>
      <c r="AE381" s="13"/>
      <c r="AT381" s="271" t="s">
        <v>149</v>
      </c>
      <c r="AU381" s="271" t="s">
        <v>85</v>
      </c>
      <c r="AV381" s="13" t="s">
        <v>87</v>
      </c>
      <c r="AW381" s="13" t="s">
        <v>5</v>
      </c>
      <c r="AX381" s="13" t="s">
        <v>77</v>
      </c>
      <c r="AY381" s="271" t="s">
        <v>139</v>
      </c>
    </row>
    <row r="382" s="12" customFormat="1">
      <c r="A382" s="12"/>
      <c r="B382" s="251"/>
      <c r="C382" s="252"/>
      <c r="D382" s="247" t="s">
        <v>149</v>
      </c>
      <c r="E382" s="253" t="s">
        <v>1</v>
      </c>
      <c r="F382" s="254" t="s">
        <v>303</v>
      </c>
      <c r="G382" s="252"/>
      <c r="H382" s="253" t="s">
        <v>1</v>
      </c>
      <c r="I382" s="255"/>
      <c r="J382" s="255"/>
      <c r="K382" s="252"/>
      <c r="L382" s="252"/>
      <c r="M382" s="256"/>
      <c r="N382" s="257"/>
      <c r="O382" s="258"/>
      <c r="P382" s="258"/>
      <c r="Q382" s="258"/>
      <c r="R382" s="258"/>
      <c r="S382" s="258"/>
      <c r="T382" s="258"/>
      <c r="U382" s="258"/>
      <c r="V382" s="258"/>
      <c r="W382" s="258"/>
      <c r="X382" s="259"/>
      <c r="Y382" s="12"/>
      <c r="Z382" s="12"/>
      <c r="AA382" s="12"/>
      <c r="AB382" s="12"/>
      <c r="AC382" s="12"/>
      <c r="AD382" s="12"/>
      <c r="AE382" s="12"/>
      <c r="AT382" s="260" t="s">
        <v>149</v>
      </c>
      <c r="AU382" s="260" t="s">
        <v>85</v>
      </c>
      <c r="AV382" s="12" t="s">
        <v>85</v>
      </c>
      <c r="AW382" s="12" t="s">
        <v>5</v>
      </c>
      <c r="AX382" s="12" t="s">
        <v>77</v>
      </c>
      <c r="AY382" s="260" t="s">
        <v>139</v>
      </c>
    </row>
    <row r="383" s="13" customFormat="1">
      <c r="A383" s="13"/>
      <c r="B383" s="261"/>
      <c r="C383" s="262"/>
      <c r="D383" s="247" t="s">
        <v>149</v>
      </c>
      <c r="E383" s="263" t="s">
        <v>1</v>
      </c>
      <c r="F383" s="264" t="s">
        <v>302</v>
      </c>
      <c r="G383" s="262"/>
      <c r="H383" s="265">
        <v>264</v>
      </c>
      <c r="I383" s="266"/>
      <c r="J383" s="266"/>
      <c r="K383" s="262"/>
      <c r="L383" s="262"/>
      <c r="M383" s="267"/>
      <c r="N383" s="268"/>
      <c r="O383" s="269"/>
      <c r="P383" s="269"/>
      <c r="Q383" s="269"/>
      <c r="R383" s="269"/>
      <c r="S383" s="269"/>
      <c r="T383" s="269"/>
      <c r="U383" s="269"/>
      <c r="V383" s="269"/>
      <c r="W383" s="269"/>
      <c r="X383" s="270"/>
      <c r="Y383" s="13"/>
      <c r="Z383" s="13"/>
      <c r="AA383" s="13"/>
      <c r="AB383" s="13"/>
      <c r="AC383" s="13"/>
      <c r="AD383" s="13"/>
      <c r="AE383" s="13"/>
      <c r="AT383" s="271" t="s">
        <v>149</v>
      </c>
      <c r="AU383" s="271" t="s">
        <v>85</v>
      </c>
      <c r="AV383" s="13" t="s">
        <v>87</v>
      </c>
      <c r="AW383" s="13" t="s">
        <v>5</v>
      </c>
      <c r="AX383" s="13" t="s">
        <v>77</v>
      </c>
      <c r="AY383" s="271" t="s">
        <v>139</v>
      </c>
    </row>
    <row r="384" s="12" customFormat="1">
      <c r="A384" s="12"/>
      <c r="B384" s="251"/>
      <c r="C384" s="252"/>
      <c r="D384" s="247" t="s">
        <v>149</v>
      </c>
      <c r="E384" s="253" t="s">
        <v>1</v>
      </c>
      <c r="F384" s="254" t="s">
        <v>304</v>
      </c>
      <c r="G384" s="252"/>
      <c r="H384" s="253" t="s">
        <v>1</v>
      </c>
      <c r="I384" s="255"/>
      <c r="J384" s="255"/>
      <c r="K384" s="252"/>
      <c r="L384" s="252"/>
      <c r="M384" s="256"/>
      <c r="N384" s="257"/>
      <c r="O384" s="258"/>
      <c r="P384" s="258"/>
      <c r="Q384" s="258"/>
      <c r="R384" s="258"/>
      <c r="S384" s="258"/>
      <c r="T384" s="258"/>
      <c r="U384" s="258"/>
      <c r="V384" s="258"/>
      <c r="W384" s="258"/>
      <c r="X384" s="259"/>
      <c r="Y384" s="12"/>
      <c r="Z384" s="12"/>
      <c r="AA384" s="12"/>
      <c r="AB384" s="12"/>
      <c r="AC384" s="12"/>
      <c r="AD384" s="12"/>
      <c r="AE384" s="12"/>
      <c r="AT384" s="260" t="s">
        <v>149</v>
      </c>
      <c r="AU384" s="260" t="s">
        <v>85</v>
      </c>
      <c r="AV384" s="12" t="s">
        <v>85</v>
      </c>
      <c r="AW384" s="12" t="s">
        <v>5</v>
      </c>
      <c r="AX384" s="12" t="s">
        <v>77</v>
      </c>
      <c r="AY384" s="260" t="s">
        <v>139</v>
      </c>
    </row>
    <row r="385" s="13" customFormat="1">
      <c r="A385" s="13"/>
      <c r="B385" s="261"/>
      <c r="C385" s="262"/>
      <c r="D385" s="247" t="s">
        <v>149</v>
      </c>
      <c r="E385" s="263" t="s">
        <v>1</v>
      </c>
      <c r="F385" s="264" t="s">
        <v>305</v>
      </c>
      <c r="G385" s="262"/>
      <c r="H385" s="265">
        <v>833.12</v>
      </c>
      <c r="I385" s="266"/>
      <c r="J385" s="266"/>
      <c r="K385" s="262"/>
      <c r="L385" s="262"/>
      <c r="M385" s="267"/>
      <c r="N385" s="268"/>
      <c r="O385" s="269"/>
      <c r="P385" s="269"/>
      <c r="Q385" s="269"/>
      <c r="R385" s="269"/>
      <c r="S385" s="269"/>
      <c r="T385" s="269"/>
      <c r="U385" s="269"/>
      <c r="V385" s="269"/>
      <c r="W385" s="269"/>
      <c r="X385" s="270"/>
      <c r="Y385" s="13"/>
      <c r="Z385" s="13"/>
      <c r="AA385" s="13"/>
      <c r="AB385" s="13"/>
      <c r="AC385" s="13"/>
      <c r="AD385" s="13"/>
      <c r="AE385" s="13"/>
      <c r="AT385" s="271" t="s">
        <v>149</v>
      </c>
      <c r="AU385" s="271" t="s">
        <v>85</v>
      </c>
      <c r="AV385" s="13" t="s">
        <v>87</v>
      </c>
      <c r="AW385" s="13" t="s">
        <v>5</v>
      </c>
      <c r="AX385" s="13" t="s">
        <v>77</v>
      </c>
      <c r="AY385" s="271" t="s">
        <v>139</v>
      </c>
    </row>
    <row r="386" s="13" customFormat="1">
      <c r="A386" s="13"/>
      <c r="B386" s="261"/>
      <c r="C386" s="262"/>
      <c r="D386" s="247" t="s">
        <v>149</v>
      </c>
      <c r="E386" s="263" t="s">
        <v>1</v>
      </c>
      <c r="F386" s="264" t="s">
        <v>306</v>
      </c>
      <c r="G386" s="262"/>
      <c r="H386" s="265">
        <v>2.8799999999999999</v>
      </c>
      <c r="I386" s="266"/>
      <c r="J386" s="266"/>
      <c r="K386" s="262"/>
      <c r="L386" s="262"/>
      <c r="M386" s="267"/>
      <c r="N386" s="268"/>
      <c r="O386" s="269"/>
      <c r="P386" s="269"/>
      <c r="Q386" s="269"/>
      <c r="R386" s="269"/>
      <c r="S386" s="269"/>
      <c r="T386" s="269"/>
      <c r="U386" s="269"/>
      <c r="V386" s="269"/>
      <c r="W386" s="269"/>
      <c r="X386" s="270"/>
      <c r="Y386" s="13"/>
      <c r="Z386" s="13"/>
      <c r="AA386" s="13"/>
      <c r="AB386" s="13"/>
      <c r="AC386" s="13"/>
      <c r="AD386" s="13"/>
      <c r="AE386" s="13"/>
      <c r="AT386" s="271" t="s">
        <v>149</v>
      </c>
      <c r="AU386" s="271" t="s">
        <v>85</v>
      </c>
      <c r="AV386" s="13" t="s">
        <v>87</v>
      </c>
      <c r="AW386" s="13" t="s">
        <v>5</v>
      </c>
      <c r="AX386" s="13" t="s">
        <v>77</v>
      </c>
      <c r="AY386" s="271" t="s">
        <v>139</v>
      </c>
    </row>
    <row r="387" s="12" customFormat="1">
      <c r="A387" s="12"/>
      <c r="B387" s="251"/>
      <c r="C387" s="252"/>
      <c r="D387" s="247" t="s">
        <v>149</v>
      </c>
      <c r="E387" s="253" t="s">
        <v>1</v>
      </c>
      <c r="F387" s="254" t="s">
        <v>197</v>
      </c>
      <c r="G387" s="252"/>
      <c r="H387" s="253" t="s">
        <v>1</v>
      </c>
      <c r="I387" s="255"/>
      <c r="J387" s="255"/>
      <c r="K387" s="252"/>
      <c r="L387" s="252"/>
      <c r="M387" s="256"/>
      <c r="N387" s="257"/>
      <c r="O387" s="258"/>
      <c r="P387" s="258"/>
      <c r="Q387" s="258"/>
      <c r="R387" s="258"/>
      <c r="S387" s="258"/>
      <c r="T387" s="258"/>
      <c r="U387" s="258"/>
      <c r="V387" s="258"/>
      <c r="W387" s="258"/>
      <c r="X387" s="259"/>
      <c r="Y387" s="12"/>
      <c r="Z387" s="12"/>
      <c r="AA387" s="12"/>
      <c r="AB387" s="12"/>
      <c r="AC387" s="12"/>
      <c r="AD387" s="12"/>
      <c r="AE387" s="12"/>
      <c r="AT387" s="260" t="s">
        <v>149</v>
      </c>
      <c r="AU387" s="260" t="s">
        <v>85</v>
      </c>
      <c r="AV387" s="12" t="s">
        <v>85</v>
      </c>
      <c r="AW387" s="12" t="s">
        <v>5</v>
      </c>
      <c r="AX387" s="12" t="s">
        <v>77</v>
      </c>
      <c r="AY387" s="260" t="s">
        <v>139</v>
      </c>
    </row>
    <row r="388" s="13" customFormat="1">
      <c r="A388" s="13"/>
      <c r="B388" s="261"/>
      <c r="C388" s="262"/>
      <c r="D388" s="247" t="s">
        <v>149</v>
      </c>
      <c r="E388" s="263" t="s">
        <v>1</v>
      </c>
      <c r="F388" s="264" t="s">
        <v>307</v>
      </c>
      <c r="G388" s="262"/>
      <c r="H388" s="265">
        <v>8</v>
      </c>
      <c r="I388" s="266"/>
      <c r="J388" s="266"/>
      <c r="K388" s="262"/>
      <c r="L388" s="262"/>
      <c r="M388" s="267"/>
      <c r="N388" s="268"/>
      <c r="O388" s="269"/>
      <c r="P388" s="269"/>
      <c r="Q388" s="269"/>
      <c r="R388" s="269"/>
      <c r="S388" s="269"/>
      <c r="T388" s="269"/>
      <c r="U388" s="269"/>
      <c r="V388" s="269"/>
      <c r="W388" s="269"/>
      <c r="X388" s="270"/>
      <c r="Y388" s="13"/>
      <c r="Z388" s="13"/>
      <c r="AA388" s="13"/>
      <c r="AB388" s="13"/>
      <c r="AC388" s="13"/>
      <c r="AD388" s="13"/>
      <c r="AE388" s="13"/>
      <c r="AT388" s="271" t="s">
        <v>149</v>
      </c>
      <c r="AU388" s="271" t="s">
        <v>85</v>
      </c>
      <c r="AV388" s="13" t="s">
        <v>87</v>
      </c>
      <c r="AW388" s="13" t="s">
        <v>5</v>
      </c>
      <c r="AX388" s="13" t="s">
        <v>77</v>
      </c>
      <c r="AY388" s="271" t="s">
        <v>139</v>
      </c>
    </row>
    <row r="389" s="12" customFormat="1">
      <c r="A389" s="12"/>
      <c r="B389" s="251"/>
      <c r="C389" s="252"/>
      <c r="D389" s="247" t="s">
        <v>149</v>
      </c>
      <c r="E389" s="253" t="s">
        <v>1</v>
      </c>
      <c r="F389" s="254" t="s">
        <v>198</v>
      </c>
      <c r="G389" s="252"/>
      <c r="H389" s="253" t="s">
        <v>1</v>
      </c>
      <c r="I389" s="255"/>
      <c r="J389" s="255"/>
      <c r="K389" s="252"/>
      <c r="L389" s="252"/>
      <c r="M389" s="256"/>
      <c r="N389" s="257"/>
      <c r="O389" s="258"/>
      <c r="P389" s="258"/>
      <c r="Q389" s="258"/>
      <c r="R389" s="258"/>
      <c r="S389" s="258"/>
      <c r="T389" s="258"/>
      <c r="U389" s="258"/>
      <c r="V389" s="258"/>
      <c r="W389" s="258"/>
      <c r="X389" s="259"/>
      <c r="Y389" s="12"/>
      <c r="Z389" s="12"/>
      <c r="AA389" s="12"/>
      <c r="AB389" s="12"/>
      <c r="AC389" s="12"/>
      <c r="AD389" s="12"/>
      <c r="AE389" s="12"/>
      <c r="AT389" s="260" t="s">
        <v>149</v>
      </c>
      <c r="AU389" s="260" t="s">
        <v>85</v>
      </c>
      <c r="AV389" s="12" t="s">
        <v>85</v>
      </c>
      <c r="AW389" s="12" t="s">
        <v>5</v>
      </c>
      <c r="AX389" s="12" t="s">
        <v>77</v>
      </c>
      <c r="AY389" s="260" t="s">
        <v>139</v>
      </c>
    </row>
    <row r="390" s="13" customFormat="1">
      <c r="A390" s="13"/>
      <c r="B390" s="261"/>
      <c r="C390" s="262"/>
      <c r="D390" s="247" t="s">
        <v>149</v>
      </c>
      <c r="E390" s="263" t="s">
        <v>1</v>
      </c>
      <c r="F390" s="264" t="s">
        <v>308</v>
      </c>
      <c r="G390" s="262"/>
      <c r="H390" s="265">
        <v>16</v>
      </c>
      <c r="I390" s="266"/>
      <c r="J390" s="266"/>
      <c r="K390" s="262"/>
      <c r="L390" s="262"/>
      <c r="M390" s="267"/>
      <c r="N390" s="268"/>
      <c r="O390" s="269"/>
      <c r="P390" s="269"/>
      <c r="Q390" s="269"/>
      <c r="R390" s="269"/>
      <c r="S390" s="269"/>
      <c r="T390" s="269"/>
      <c r="U390" s="269"/>
      <c r="V390" s="269"/>
      <c r="W390" s="269"/>
      <c r="X390" s="270"/>
      <c r="Y390" s="13"/>
      <c r="Z390" s="13"/>
      <c r="AA390" s="13"/>
      <c r="AB390" s="13"/>
      <c r="AC390" s="13"/>
      <c r="AD390" s="13"/>
      <c r="AE390" s="13"/>
      <c r="AT390" s="271" t="s">
        <v>149</v>
      </c>
      <c r="AU390" s="271" t="s">
        <v>85</v>
      </c>
      <c r="AV390" s="13" t="s">
        <v>87</v>
      </c>
      <c r="AW390" s="13" t="s">
        <v>5</v>
      </c>
      <c r="AX390" s="13" t="s">
        <v>77</v>
      </c>
      <c r="AY390" s="271" t="s">
        <v>139</v>
      </c>
    </row>
    <row r="391" s="12" customFormat="1">
      <c r="A391" s="12"/>
      <c r="B391" s="251"/>
      <c r="C391" s="252"/>
      <c r="D391" s="247" t="s">
        <v>149</v>
      </c>
      <c r="E391" s="253" t="s">
        <v>1</v>
      </c>
      <c r="F391" s="254" t="s">
        <v>199</v>
      </c>
      <c r="G391" s="252"/>
      <c r="H391" s="253" t="s">
        <v>1</v>
      </c>
      <c r="I391" s="255"/>
      <c r="J391" s="255"/>
      <c r="K391" s="252"/>
      <c r="L391" s="252"/>
      <c r="M391" s="256"/>
      <c r="N391" s="257"/>
      <c r="O391" s="258"/>
      <c r="P391" s="258"/>
      <c r="Q391" s="258"/>
      <c r="R391" s="258"/>
      <c r="S391" s="258"/>
      <c r="T391" s="258"/>
      <c r="U391" s="258"/>
      <c r="V391" s="258"/>
      <c r="W391" s="258"/>
      <c r="X391" s="259"/>
      <c r="Y391" s="12"/>
      <c r="Z391" s="12"/>
      <c r="AA391" s="12"/>
      <c r="AB391" s="12"/>
      <c r="AC391" s="12"/>
      <c r="AD391" s="12"/>
      <c r="AE391" s="12"/>
      <c r="AT391" s="260" t="s">
        <v>149</v>
      </c>
      <c r="AU391" s="260" t="s">
        <v>85</v>
      </c>
      <c r="AV391" s="12" t="s">
        <v>85</v>
      </c>
      <c r="AW391" s="12" t="s">
        <v>5</v>
      </c>
      <c r="AX391" s="12" t="s">
        <v>77</v>
      </c>
      <c r="AY391" s="260" t="s">
        <v>139</v>
      </c>
    </row>
    <row r="392" s="13" customFormat="1">
      <c r="A392" s="13"/>
      <c r="B392" s="261"/>
      <c r="C392" s="262"/>
      <c r="D392" s="247" t="s">
        <v>149</v>
      </c>
      <c r="E392" s="263" t="s">
        <v>1</v>
      </c>
      <c r="F392" s="264" t="s">
        <v>300</v>
      </c>
      <c r="G392" s="262"/>
      <c r="H392" s="265">
        <v>32</v>
      </c>
      <c r="I392" s="266"/>
      <c r="J392" s="266"/>
      <c r="K392" s="262"/>
      <c r="L392" s="262"/>
      <c r="M392" s="267"/>
      <c r="N392" s="268"/>
      <c r="O392" s="269"/>
      <c r="P392" s="269"/>
      <c r="Q392" s="269"/>
      <c r="R392" s="269"/>
      <c r="S392" s="269"/>
      <c r="T392" s="269"/>
      <c r="U392" s="269"/>
      <c r="V392" s="269"/>
      <c r="W392" s="269"/>
      <c r="X392" s="270"/>
      <c r="Y392" s="13"/>
      <c r="Z392" s="13"/>
      <c r="AA392" s="13"/>
      <c r="AB392" s="13"/>
      <c r="AC392" s="13"/>
      <c r="AD392" s="13"/>
      <c r="AE392" s="13"/>
      <c r="AT392" s="271" t="s">
        <v>149</v>
      </c>
      <c r="AU392" s="271" t="s">
        <v>85</v>
      </c>
      <c r="AV392" s="13" t="s">
        <v>87</v>
      </c>
      <c r="AW392" s="13" t="s">
        <v>5</v>
      </c>
      <c r="AX392" s="13" t="s">
        <v>77</v>
      </c>
      <c r="AY392" s="271" t="s">
        <v>139</v>
      </c>
    </row>
    <row r="393" s="14" customFormat="1">
      <c r="A393" s="14"/>
      <c r="B393" s="272"/>
      <c r="C393" s="273"/>
      <c r="D393" s="247" t="s">
        <v>149</v>
      </c>
      <c r="E393" s="274" t="s">
        <v>1</v>
      </c>
      <c r="F393" s="275" t="s">
        <v>154</v>
      </c>
      <c r="G393" s="273"/>
      <c r="H393" s="276">
        <v>1516</v>
      </c>
      <c r="I393" s="277"/>
      <c r="J393" s="277"/>
      <c r="K393" s="273"/>
      <c r="L393" s="273"/>
      <c r="M393" s="278"/>
      <c r="N393" s="279"/>
      <c r="O393" s="280"/>
      <c r="P393" s="280"/>
      <c r="Q393" s="280"/>
      <c r="R393" s="280"/>
      <c r="S393" s="280"/>
      <c r="T393" s="280"/>
      <c r="U393" s="280"/>
      <c r="V393" s="280"/>
      <c r="W393" s="280"/>
      <c r="X393" s="281"/>
      <c r="Y393" s="14"/>
      <c r="Z393" s="14"/>
      <c r="AA393" s="14"/>
      <c r="AB393" s="14"/>
      <c r="AC393" s="14"/>
      <c r="AD393" s="14"/>
      <c r="AE393" s="14"/>
      <c r="AT393" s="282" t="s">
        <v>149</v>
      </c>
      <c r="AU393" s="282" t="s">
        <v>85</v>
      </c>
      <c r="AV393" s="14" t="s">
        <v>146</v>
      </c>
      <c r="AW393" s="14" t="s">
        <v>5</v>
      </c>
      <c r="AX393" s="14" t="s">
        <v>85</v>
      </c>
      <c r="AY393" s="282" t="s">
        <v>139</v>
      </c>
    </row>
    <row r="394" s="12" customFormat="1">
      <c r="A394" s="12"/>
      <c r="B394" s="251"/>
      <c r="C394" s="252"/>
      <c r="D394" s="247" t="s">
        <v>149</v>
      </c>
      <c r="E394" s="253" t="s">
        <v>1</v>
      </c>
      <c r="F394" s="254" t="s">
        <v>155</v>
      </c>
      <c r="G394" s="252"/>
      <c r="H394" s="253" t="s">
        <v>1</v>
      </c>
      <c r="I394" s="255"/>
      <c r="J394" s="255"/>
      <c r="K394" s="252"/>
      <c r="L394" s="252"/>
      <c r="M394" s="256"/>
      <c r="N394" s="257"/>
      <c r="O394" s="258"/>
      <c r="P394" s="258"/>
      <c r="Q394" s="258"/>
      <c r="R394" s="258"/>
      <c r="S394" s="258"/>
      <c r="T394" s="258"/>
      <c r="U394" s="258"/>
      <c r="V394" s="258"/>
      <c r="W394" s="258"/>
      <c r="X394" s="259"/>
      <c r="Y394" s="12"/>
      <c r="Z394" s="12"/>
      <c r="AA394" s="12"/>
      <c r="AB394" s="12"/>
      <c r="AC394" s="12"/>
      <c r="AD394" s="12"/>
      <c r="AE394" s="12"/>
      <c r="AT394" s="260" t="s">
        <v>149</v>
      </c>
      <c r="AU394" s="260" t="s">
        <v>85</v>
      </c>
      <c r="AV394" s="12" t="s">
        <v>85</v>
      </c>
      <c r="AW394" s="12" t="s">
        <v>5</v>
      </c>
      <c r="AX394" s="12" t="s">
        <v>77</v>
      </c>
      <c r="AY394" s="260" t="s">
        <v>139</v>
      </c>
    </row>
    <row r="395" s="2" customFormat="1" ht="21.75" customHeight="1">
      <c r="A395" s="37"/>
      <c r="B395" s="38"/>
      <c r="C395" s="231" t="s">
        <v>317</v>
      </c>
      <c r="D395" s="231" t="s">
        <v>140</v>
      </c>
      <c r="E395" s="232" t="s">
        <v>318</v>
      </c>
      <c r="F395" s="233" t="s">
        <v>319</v>
      </c>
      <c r="G395" s="234" t="s">
        <v>164</v>
      </c>
      <c r="H395" s="235">
        <v>896</v>
      </c>
      <c r="I395" s="236"/>
      <c r="J395" s="237"/>
      <c r="K395" s="238">
        <f>ROUND(P395*H395,2)</f>
        <v>0</v>
      </c>
      <c r="L395" s="233" t="s">
        <v>144</v>
      </c>
      <c r="M395" s="239"/>
      <c r="N395" s="240" t="s">
        <v>1</v>
      </c>
      <c r="O395" s="241" t="s">
        <v>40</v>
      </c>
      <c r="P395" s="242">
        <f>I395+J395</f>
        <v>0</v>
      </c>
      <c r="Q395" s="242">
        <f>ROUND(I395*H395,2)</f>
        <v>0</v>
      </c>
      <c r="R395" s="242">
        <f>ROUND(J395*H395,2)</f>
        <v>0</v>
      </c>
      <c r="S395" s="90"/>
      <c r="T395" s="243">
        <f>S395*H395</f>
        <v>0</v>
      </c>
      <c r="U395" s="243">
        <v>0.00056999999999999998</v>
      </c>
      <c r="V395" s="243">
        <f>U395*H395</f>
        <v>0.51071999999999995</v>
      </c>
      <c r="W395" s="243">
        <v>0</v>
      </c>
      <c r="X395" s="244">
        <f>W395*H395</f>
        <v>0</v>
      </c>
      <c r="Y395" s="37"/>
      <c r="Z395" s="37"/>
      <c r="AA395" s="37"/>
      <c r="AB395" s="37"/>
      <c r="AC395" s="37"/>
      <c r="AD395" s="37"/>
      <c r="AE395" s="37"/>
      <c r="AR395" s="245" t="s">
        <v>145</v>
      </c>
      <c r="AT395" s="245" t="s">
        <v>140</v>
      </c>
      <c r="AU395" s="245" t="s">
        <v>85</v>
      </c>
      <c r="AY395" s="16" t="s">
        <v>139</v>
      </c>
      <c r="BE395" s="246">
        <f>IF(O395="základní",K395,0)</f>
        <v>0</v>
      </c>
      <c r="BF395" s="246">
        <f>IF(O395="snížená",K395,0)</f>
        <v>0</v>
      </c>
      <c r="BG395" s="246">
        <f>IF(O395="zákl. přenesená",K395,0)</f>
        <v>0</v>
      </c>
      <c r="BH395" s="246">
        <f>IF(O395="sníž. přenesená",K395,0)</f>
        <v>0</v>
      </c>
      <c r="BI395" s="246">
        <f>IF(O395="nulová",K395,0)</f>
        <v>0</v>
      </c>
      <c r="BJ395" s="16" t="s">
        <v>85</v>
      </c>
      <c r="BK395" s="246">
        <f>ROUND(P395*H395,2)</f>
        <v>0</v>
      </c>
      <c r="BL395" s="16" t="s">
        <v>146</v>
      </c>
      <c r="BM395" s="245" t="s">
        <v>320</v>
      </c>
    </row>
    <row r="396" s="2" customFormat="1">
      <c r="A396" s="37"/>
      <c r="B396" s="38"/>
      <c r="C396" s="39"/>
      <c r="D396" s="247" t="s">
        <v>148</v>
      </c>
      <c r="E396" s="39"/>
      <c r="F396" s="248" t="s">
        <v>319</v>
      </c>
      <c r="G396" s="39"/>
      <c r="H396" s="39"/>
      <c r="I396" s="144"/>
      <c r="J396" s="144"/>
      <c r="K396" s="39"/>
      <c r="L396" s="39"/>
      <c r="M396" s="43"/>
      <c r="N396" s="249"/>
      <c r="O396" s="250"/>
      <c r="P396" s="90"/>
      <c r="Q396" s="90"/>
      <c r="R396" s="90"/>
      <c r="S396" s="90"/>
      <c r="T396" s="90"/>
      <c r="U396" s="90"/>
      <c r="V396" s="90"/>
      <c r="W396" s="90"/>
      <c r="X396" s="91"/>
      <c r="Y396" s="37"/>
      <c r="Z396" s="37"/>
      <c r="AA396" s="37"/>
      <c r="AB396" s="37"/>
      <c r="AC396" s="37"/>
      <c r="AD396" s="37"/>
      <c r="AE396" s="37"/>
      <c r="AT396" s="16" t="s">
        <v>148</v>
      </c>
      <c r="AU396" s="16" t="s">
        <v>85</v>
      </c>
    </row>
    <row r="397" s="12" customFormat="1">
      <c r="A397" s="12"/>
      <c r="B397" s="251"/>
      <c r="C397" s="252"/>
      <c r="D397" s="247" t="s">
        <v>149</v>
      </c>
      <c r="E397" s="253" t="s">
        <v>1</v>
      </c>
      <c r="F397" s="254" t="s">
        <v>301</v>
      </c>
      <c r="G397" s="252"/>
      <c r="H397" s="253" t="s">
        <v>1</v>
      </c>
      <c r="I397" s="255"/>
      <c r="J397" s="255"/>
      <c r="K397" s="252"/>
      <c r="L397" s="252"/>
      <c r="M397" s="256"/>
      <c r="N397" s="257"/>
      <c r="O397" s="258"/>
      <c r="P397" s="258"/>
      <c r="Q397" s="258"/>
      <c r="R397" s="258"/>
      <c r="S397" s="258"/>
      <c r="T397" s="258"/>
      <c r="U397" s="258"/>
      <c r="V397" s="258"/>
      <c r="W397" s="258"/>
      <c r="X397" s="259"/>
      <c r="Y397" s="12"/>
      <c r="Z397" s="12"/>
      <c r="AA397" s="12"/>
      <c r="AB397" s="12"/>
      <c r="AC397" s="12"/>
      <c r="AD397" s="12"/>
      <c r="AE397" s="12"/>
      <c r="AT397" s="260" t="s">
        <v>149</v>
      </c>
      <c r="AU397" s="260" t="s">
        <v>85</v>
      </c>
      <c r="AV397" s="12" t="s">
        <v>85</v>
      </c>
      <c r="AW397" s="12" t="s">
        <v>5</v>
      </c>
      <c r="AX397" s="12" t="s">
        <v>77</v>
      </c>
      <c r="AY397" s="260" t="s">
        <v>139</v>
      </c>
    </row>
    <row r="398" s="13" customFormat="1">
      <c r="A398" s="13"/>
      <c r="B398" s="261"/>
      <c r="C398" s="262"/>
      <c r="D398" s="247" t="s">
        <v>149</v>
      </c>
      <c r="E398" s="263" t="s">
        <v>1</v>
      </c>
      <c r="F398" s="264" t="s">
        <v>321</v>
      </c>
      <c r="G398" s="262"/>
      <c r="H398" s="265">
        <v>392</v>
      </c>
      <c r="I398" s="266"/>
      <c r="J398" s="266"/>
      <c r="K398" s="262"/>
      <c r="L398" s="262"/>
      <c r="M398" s="267"/>
      <c r="N398" s="268"/>
      <c r="O398" s="269"/>
      <c r="P398" s="269"/>
      <c r="Q398" s="269"/>
      <c r="R398" s="269"/>
      <c r="S398" s="269"/>
      <c r="T398" s="269"/>
      <c r="U398" s="269"/>
      <c r="V398" s="269"/>
      <c r="W398" s="269"/>
      <c r="X398" s="270"/>
      <c r="Y398" s="13"/>
      <c r="Z398" s="13"/>
      <c r="AA398" s="13"/>
      <c r="AB398" s="13"/>
      <c r="AC398" s="13"/>
      <c r="AD398" s="13"/>
      <c r="AE398" s="13"/>
      <c r="AT398" s="271" t="s">
        <v>149</v>
      </c>
      <c r="AU398" s="271" t="s">
        <v>85</v>
      </c>
      <c r="AV398" s="13" t="s">
        <v>87</v>
      </c>
      <c r="AW398" s="13" t="s">
        <v>5</v>
      </c>
      <c r="AX398" s="13" t="s">
        <v>77</v>
      </c>
      <c r="AY398" s="271" t="s">
        <v>139</v>
      </c>
    </row>
    <row r="399" s="12" customFormat="1">
      <c r="A399" s="12"/>
      <c r="B399" s="251"/>
      <c r="C399" s="252"/>
      <c r="D399" s="247" t="s">
        <v>149</v>
      </c>
      <c r="E399" s="253" t="s">
        <v>1</v>
      </c>
      <c r="F399" s="254" t="s">
        <v>303</v>
      </c>
      <c r="G399" s="252"/>
      <c r="H399" s="253" t="s">
        <v>1</v>
      </c>
      <c r="I399" s="255"/>
      <c r="J399" s="255"/>
      <c r="K399" s="252"/>
      <c r="L399" s="252"/>
      <c r="M399" s="256"/>
      <c r="N399" s="257"/>
      <c r="O399" s="258"/>
      <c r="P399" s="258"/>
      <c r="Q399" s="258"/>
      <c r="R399" s="258"/>
      <c r="S399" s="258"/>
      <c r="T399" s="258"/>
      <c r="U399" s="258"/>
      <c r="V399" s="258"/>
      <c r="W399" s="258"/>
      <c r="X399" s="259"/>
      <c r="Y399" s="12"/>
      <c r="Z399" s="12"/>
      <c r="AA399" s="12"/>
      <c r="AB399" s="12"/>
      <c r="AC399" s="12"/>
      <c r="AD399" s="12"/>
      <c r="AE399" s="12"/>
      <c r="AT399" s="260" t="s">
        <v>149</v>
      </c>
      <c r="AU399" s="260" t="s">
        <v>85</v>
      </c>
      <c r="AV399" s="12" t="s">
        <v>85</v>
      </c>
      <c r="AW399" s="12" t="s">
        <v>5</v>
      </c>
      <c r="AX399" s="12" t="s">
        <v>77</v>
      </c>
      <c r="AY399" s="260" t="s">
        <v>139</v>
      </c>
    </row>
    <row r="400" s="13" customFormat="1">
      <c r="A400" s="13"/>
      <c r="B400" s="261"/>
      <c r="C400" s="262"/>
      <c r="D400" s="247" t="s">
        <v>149</v>
      </c>
      <c r="E400" s="263" t="s">
        <v>1</v>
      </c>
      <c r="F400" s="264" t="s">
        <v>321</v>
      </c>
      <c r="G400" s="262"/>
      <c r="H400" s="265">
        <v>392</v>
      </c>
      <c r="I400" s="266"/>
      <c r="J400" s="266"/>
      <c r="K400" s="262"/>
      <c r="L400" s="262"/>
      <c r="M400" s="267"/>
      <c r="N400" s="268"/>
      <c r="O400" s="269"/>
      <c r="P400" s="269"/>
      <c r="Q400" s="269"/>
      <c r="R400" s="269"/>
      <c r="S400" s="269"/>
      <c r="T400" s="269"/>
      <c r="U400" s="269"/>
      <c r="V400" s="269"/>
      <c r="W400" s="269"/>
      <c r="X400" s="270"/>
      <c r="Y400" s="13"/>
      <c r="Z400" s="13"/>
      <c r="AA400" s="13"/>
      <c r="AB400" s="13"/>
      <c r="AC400" s="13"/>
      <c r="AD400" s="13"/>
      <c r="AE400" s="13"/>
      <c r="AT400" s="271" t="s">
        <v>149</v>
      </c>
      <c r="AU400" s="271" t="s">
        <v>85</v>
      </c>
      <c r="AV400" s="13" t="s">
        <v>87</v>
      </c>
      <c r="AW400" s="13" t="s">
        <v>5</v>
      </c>
      <c r="AX400" s="13" t="s">
        <v>77</v>
      </c>
      <c r="AY400" s="271" t="s">
        <v>139</v>
      </c>
    </row>
    <row r="401" s="12" customFormat="1">
      <c r="A401" s="12"/>
      <c r="B401" s="251"/>
      <c r="C401" s="252"/>
      <c r="D401" s="247" t="s">
        <v>149</v>
      </c>
      <c r="E401" s="253" t="s">
        <v>1</v>
      </c>
      <c r="F401" s="254" t="s">
        <v>197</v>
      </c>
      <c r="G401" s="252"/>
      <c r="H401" s="253" t="s">
        <v>1</v>
      </c>
      <c r="I401" s="255"/>
      <c r="J401" s="255"/>
      <c r="K401" s="252"/>
      <c r="L401" s="252"/>
      <c r="M401" s="256"/>
      <c r="N401" s="257"/>
      <c r="O401" s="258"/>
      <c r="P401" s="258"/>
      <c r="Q401" s="258"/>
      <c r="R401" s="258"/>
      <c r="S401" s="258"/>
      <c r="T401" s="258"/>
      <c r="U401" s="258"/>
      <c r="V401" s="258"/>
      <c r="W401" s="258"/>
      <c r="X401" s="259"/>
      <c r="Y401" s="12"/>
      <c r="Z401" s="12"/>
      <c r="AA401" s="12"/>
      <c r="AB401" s="12"/>
      <c r="AC401" s="12"/>
      <c r="AD401" s="12"/>
      <c r="AE401" s="12"/>
      <c r="AT401" s="260" t="s">
        <v>149</v>
      </c>
      <c r="AU401" s="260" t="s">
        <v>85</v>
      </c>
      <c r="AV401" s="12" t="s">
        <v>85</v>
      </c>
      <c r="AW401" s="12" t="s">
        <v>5</v>
      </c>
      <c r="AX401" s="12" t="s">
        <v>77</v>
      </c>
      <c r="AY401" s="260" t="s">
        <v>139</v>
      </c>
    </row>
    <row r="402" s="13" customFormat="1">
      <c r="A402" s="13"/>
      <c r="B402" s="261"/>
      <c r="C402" s="262"/>
      <c r="D402" s="247" t="s">
        <v>149</v>
      </c>
      <c r="E402" s="263" t="s">
        <v>1</v>
      </c>
      <c r="F402" s="264" t="s">
        <v>322</v>
      </c>
      <c r="G402" s="262"/>
      <c r="H402" s="265">
        <v>16</v>
      </c>
      <c r="I402" s="266"/>
      <c r="J402" s="266"/>
      <c r="K402" s="262"/>
      <c r="L402" s="262"/>
      <c r="M402" s="267"/>
      <c r="N402" s="268"/>
      <c r="O402" s="269"/>
      <c r="P402" s="269"/>
      <c r="Q402" s="269"/>
      <c r="R402" s="269"/>
      <c r="S402" s="269"/>
      <c r="T402" s="269"/>
      <c r="U402" s="269"/>
      <c r="V402" s="269"/>
      <c r="W402" s="269"/>
      <c r="X402" s="270"/>
      <c r="Y402" s="13"/>
      <c r="Z402" s="13"/>
      <c r="AA402" s="13"/>
      <c r="AB402" s="13"/>
      <c r="AC402" s="13"/>
      <c r="AD402" s="13"/>
      <c r="AE402" s="13"/>
      <c r="AT402" s="271" t="s">
        <v>149</v>
      </c>
      <c r="AU402" s="271" t="s">
        <v>85</v>
      </c>
      <c r="AV402" s="13" t="s">
        <v>87</v>
      </c>
      <c r="AW402" s="13" t="s">
        <v>5</v>
      </c>
      <c r="AX402" s="13" t="s">
        <v>77</v>
      </c>
      <c r="AY402" s="271" t="s">
        <v>139</v>
      </c>
    </row>
    <row r="403" s="12" customFormat="1">
      <c r="A403" s="12"/>
      <c r="B403" s="251"/>
      <c r="C403" s="252"/>
      <c r="D403" s="247" t="s">
        <v>149</v>
      </c>
      <c r="E403" s="253" t="s">
        <v>1</v>
      </c>
      <c r="F403" s="254" t="s">
        <v>198</v>
      </c>
      <c r="G403" s="252"/>
      <c r="H403" s="253" t="s">
        <v>1</v>
      </c>
      <c r="I403" s="255"/>
      <c r="J403" s="255"/>
      <c r="K403" s="252"/>
      <c r="L403" s="252"/>
      <c r="M403" s="256"/>
      <c r="N403" s="257"/>
      <c r="O403" s="258"/>
      <c r="P403" s="258"/>
      <c r="Q403" s="258"/>
      <c r="R403" s="258"/>
      <c r="S403" s="258"/>
      <c r="T403" s="258"/>
      <c r="U403" s="258"/>
      <c r="V403" s="258"/>
      <c r="W403" s="258"/>
      <c r="X403" s="259"/>
      <c r="Y403" s="12"/>
      <c r="Z403" s="12"/>
      <c r="AA403" s="12"/>
      <c r="AB403" s="12"/>
      <c r="AC403" s="12"/>
      <c r="AD403" s="12"/>
      <c r="AE403" s="12"/>
      <c r="AT403" s="260" t="s">
        <v>149</v>
      </c>
      <c r="AU403" s="260" t="s">
        <v>85</v>
      </c>
      <c r="AV403" s="12" t="s">
        <v>85</v>
      </c>
      <c r="AW403" s="12" t="s">
        <v>5</v>
      </c>
      <c r="AX403" s="12" t="s">
        <v>77</v>
      </c>
      <c r="AY403" s="260" t="s">
        <v>139</v>
      </c>
    </row>
    <row r="404" s="13" customFormat="1">
      <c r="A404" s="13"/>
      <c r="B404" s="261"/>
      <c r="C404" s="262"/>
      <c r="D404" s="247" t="s">
        <v>149</v>
      </c>
      <c r="E404" s="263" t="s">
        <v>1</v>
      </c>
      <c r="F404" s="264" t="s">
        <v>323</v>
      </c>
      <c r="G404" s="262"/>
      <c r="H404" s="265">
        <v>32</v>
      </c>
      <c r="I404" s="266"/>
      <c r="J404" s="266"/>
      <c r="K404" s="262"/>
      <c r="L404" s="262"/>
      <c r="M404" s="267"/>
      <c r="N404" s="268"/>
      <c r="O404" s="269"/>
      <c r="P404" s="269"/>
      <c r="Q404" s="269"/>
      <c r="R404" s="269"/>
      <c r="S404" s="269"/>
      <c r="T404" s="269"/>
      <c r="U404" s="269"/>
      <c r="V404" s="269"/>
      <c r="W404" s="269"/>
      <c r="X404" s="270"/>
      <c r="Y404" s="13"/>
      <c r="Z404" s="13"/>
      <c r="AA404" s="13"/>
      <c r="AB404" s="13"/>
      <c r="AC404" s="13"/>
      <c r="AD404" s="13"/>
      <c r="AE404" s="13"/>
      <c r="AT404" s="271" t="s">
        <v>149</v>
      </c>
      <c r="AU404" s="271" t="s">
        <v>85</v>
      </c>
      <c r="AV404" s="13" t="s">
        <v>87</v>
      </c>
      <c r="AW404" s="13" t="s">
        <v>5</v>
      </c>
      <c r="AX404" s="13" t="s">
        <v>77</v>
      </c>
      <c r="AY404" s="271" t="s">
        <v>139</v>
      </c>
    </row>
    <row r="405" s="12" customFormat="1">
      <c r="A405" s="12"/>
      <c r="B405" s="251"/>
      <c r="C405" s="252"/>
      <c r="D405" s="247" t="s">
        <v>149</v>
      </c>
      <c r="E405" s="253" t="s">
        <v>1</v>
      </c>
      <c r="F405" s="254" t="s">
        <v>199</v>
      </c>
      <c r="G405" s="252"/>
      <c r="H405" s="253" t="s">
        <v>1</v>
      </c>
      <c r="I405" s="255"/>
      <c r="J405" s="255"/>
      <c r="K405" s="252"/>
      <c r="L405" s="252"/>
      <c r="M405" s="256"/>
      <c r="N405" s="257"/>
      <c r="O405" s="258"/>
      <c r="P405" s="258"/>
      <c r="Q405" s="258"/>
      <c r="R405" s="258"/>
      <c r="S405" s="258"/>
      <c r="T405" s="258"/>
      <c r="U405" s="258"/>
      <c r="V405" s="258"/>
      <c r="W405" s="258"/>
      <c r="X405" s="259"/>
      <c r="Y405" s="12"/>
      <c r="Z405" s="12"/>
      <c r="AA405" s="12"/>
      <c r="AB405" s="12"/>
      <c r="AC405" s="12"/>
      <c r="AD405" s="12"/>
      <c r="AE405" s="12"/>
      <c r="AT405" s="260" t="s">
        <v>149</v>
      </c>
      <c r="AU405" s="260" t="s">
        <v>85</v>
      </c>
      <c r="AV405" s="12" t="s">
        <v>85</v>
      </c>
      <c r="AW405" s="12" t="s">
        <v>5</v>
      </c>
      <c r="AX405" s="12" t="s">
        <v>77</v>
      </c>
      <c r="AY405" s="260" t="s">
        <v>139</v>
      </c>
    </row>
    <row r="406" s="13" customFormat="1">
      <c r="A406" s="13"/>
      <c r="B406" s="261"/>
      <c r="C406" s="262"/>
      <c r="D406" s="247" t="s">
        <v>149</v>
      </c>
      <c r="E406" s="263" t="s">
        <v>1</v>
      </c>
      <c r="F406" s="264" t="s">
        <v>324</v>
      </c>
      <c r="G406" s="262"/>
      <c r="H406" s="265">
        <v>64</v>
      </c>
      <c r="I406" s="266"/>
      <c r="J406" s="266"/>
      <c r="K406" s="262"/>
      <c r="L406" s="262"/>
      <c r="M406" s="267"/>
      <c r="N406" s="268"/>
      <c r="O406" s="269"/>
      <c r="P406" s="269"/>
      <c r="Q406" s="269"/>
      <c r="R406" s="269"/>
      <c r="S406" s="269"/>
      <c r="T406" s="269"/>
      <c r="U406" s="269"/>
      <c r="V406" s="269"/>
      <c r="W406" s="269"/>
      <c r="X406" s="270"/>
      <c r="Y406" s="13"/>
      <c r="Z406" s="13"/>
      <c r="AA406" s="13"/>
      <c r="AB406" s="13"/>
      <c r="AC406" s="13"/>
      <c r="AD406" s="13"/>
      <c r="AE406" s="13"/>
      <c r="AT406" s="271" t="s">
        <v>149</v>
      </c>
      <c r="AU406" s="271" t="s">
        <v>85</v>
      </c>
      <c r="AV406" s="13" t="s">
        <v>87</v>
      </c>
      <c r="AW406" s="13" t="s">
        <v>5</v>
      </c>
      <c r="AX406" s="13" t="s">
        <v>77</v>
      </c>
      <c r="AY406" s="271" t="s">
        <v>139</v>
      </c>
    </row>
    <row r="407" s="14" customFormat="1">
      <c r="A407" s="14"/>
      <c r="B407" s="272"/>
      <c r="C407" s="273"/>
      <c r="D407" s="247" t="s">
        <v>149</v>
      </c>
      <c r="E407" s="274" t="s">
        <v>1</v>
      </c>
      <c r="F407" s="275" t="s">
        <v>154</v>
      </c>
      <c r="G407" s="273"/>
      <c r="H407" s="276">
        <v>896</v>
      </c>
      <c r="I407" s="277"/>
      <c r="J407" s="277"/>
      <c r="K407" s="273"/>
      <c r="L407" s="273"/>
      <c r="M407" s="278"/>
      <c r="N407" s="279"/>
      <c r="O407" s="280"/>
      <c r="P407" s="280"/>
      <c r="Q407" s="280"/>
      <c r="R407" s="280"/>
      <c r="S407" s="280"/>
      <c r="T407" s="280"/>
      <c r="U407" s="280"/>
      <c r="V407" s="280"/>
      <c r="W407" s="280"/>
      <c r="X407" s="281"/>
      <c r="Y407" s="14"/>
      <c r="Z407" s="14"/>
      <c r="AA407" s="14"/>
      <c r="AB407" s="14"/>
      <c r="AC407" s="14"/>
      <c r="AD407" s="14"/>
      <c r="AE407" s="14"/>
      <c r="AT407" s="282" t="s">
        <v>149</v>
      </c>
      <c r="AU407" s="282" t="s">
        <v>85</v>
      </c>
      <c r="AV407" s="14" t="s">
        <v>146</v>
      </c>
      <c r="AW407" s="14" t="s">
        <v>5</v>
      </c>
      <c r="AX407" s="14" t="s">
        <v>85</v>
      </c>
      <c r="AY407" s="282" t="s">
        <v>139</v>
      </c>
    </row>
    <row r="408" s="12" customFormat="1">
      <c r="A408" s="12"/>
      <c r="B408" s="251"/>
      <c r="C408" s="252"/>
      <c r="D408" s="247" t="s">
        <v>149</v>
      </c>
      <c r="E408" s="253" t="s">
        <v>1</v>
      </c>
      <c r="F408" s="254" t="s">
        <v>155</v>
      </c>
      <c r="G408" s="252"/>
      <c r="H408" s="253" t="s">
        <v>1</v>
      </c>
      <c r="I408" s="255"/>
      <c r="J408" s="255"/>
      <c r="K408" s="252"/>
      <c r="L408" s="252"/>
      <c r="M408" s="256"/>
      <c r="N408" s="257"/>
      <c r="O408" s="258"/>
      <c r="P408" s="258"/>
      <c r="Q408" s="258"/>
      <c r="R408" s="258"/>
      <c r="S408" s="258"/>
      <c r="T408" s="258"/>
      <c r="U408" s="258"/>
      <c r="V408" s="258"/>
      <c r="W408" s="258"/>
      <c r="X408" s="259"/>
      <c r="Y408" s="12"/>
      <c r="Z408" s="12"/>
      <c r="AA408" s="12"/>
      <c r="AB408" s="12"/>
      <c r="AC408" s="12"/>
      <c r="AD408" s="12"/>
      <c r="AE408" s="12"/>
      <c r="AT408" s="260" t="s">
        <v>149</v>
      </c>
      <c r="AU408" s="260" t="s">
        <v>85</v>
      </c>
      <c r="AV408" s="12" t="s">
        <v>85</v>
      </c>
      <c r="AW408" s="12" t="s">
        <v>5</v>
      </c>
      <c r="AX408" s="12" t="s">
        <v>77</v>
      </c>
      <c r="AY408" s="260" t="s">
        <v>139</v>
      </c>
    </row>
    <row r="409" s="2" customFormat="1" ht="21.75" customHeight="1">
      <c r="A409" s="37"/>
      <c r="B409" s="38"/>
      <c r="C409" s="231" t="s">
        <v>325</v>
      </c>
      <c r="D409" s="231" t="s">
        <v>140</v>
      </c>
      <c r="E409" s="232" t="s">
        <v>326</v>
      </c>
      <c r="F409" s="233" t="s">
        <v>327</v>
      </c>
      <c r="G409" s="234" t="s">
        <v>164</v>
      </c>
      <c r="H409" s="235">
        <v>876</v>
      </c>
      <c r="I409" s="236"/>
      <c r="J409" s="237"/>
      <c r="K409" s="238">
        <f>ROUND(P409*H409,2)</f>
        <v>0</v>
      </c>
      <c r="L409" s="233" t="s">
        <v>144</v>
      </c>
      <c r="M409" s="239"/>
      <c r="N409" s="240" t="s">
        <v>1</v>
      </c>
      <c r="O409" s="241" t="s">
        <v>40</v>
      </c>
      <c r="P409" s="242">
        <f>I409+J409</f>
        <v>0</v>
      </c>
      <c r="Q409" s="242">
        <f>ROUND(I409*H409,2)</f>
        <v>0</v>
      </c>
      <c r="R409" s="242">
        <f>ROUND(J409*H409,2)</f>
        <v>0</v>
      </c>
      <c r="S409" s="90"/>
      <c r="T409" s="243">
        <f>S409*H409</f>
        <v>0</v>
      </c>
      <c r="U409" s="243">
        <v>0.00051999999999999995</v>
      </c>
      <c r="V409" s="243">
        <f>U409*H409</f>
        <v>0.45551999999999998</v>
      </c>
      <c r="W409" s="243">
        <v>0</v>
      </c>
      <c r="X409" s="244">
        <f>W409*H409</f>
        <v>0</v>
      </c>
      <c r="Y409" s="37"/>
      <c r="Z409" s="37"/>
      <c r="AA409" s="37"/>
      <c r="AB409" s="37"/>
      <c r="AC409" s="37"/>
      <c r="AD409" s="37"/>
      <c r="AE409" s="37"/>
      <c r="AR409" s="245" t="s">
        <v>145</v>
      </c>
      <c r="AT409" s="245" t="s">
        <v>140</v>
      </c>
      <c r="AU409" s="245" t="s">
        <v>85</v>
      </c>
      <c r="AY409" s="16" t="s">
        <v>139</v>
      </c>
      <c r="BE409" s="246">
        <f>IF(O409="základní",K409,0)</f>
        <v>0</v>
      </c>
      <c r="BF409" s="246">
        <f>IF(O409="snížená",K409,0)</f>
        <v>0</v>
      </c>
      <c r="BG409" s="246">
        <f>IF(O409="zákl. přenesená",K409,0)</f>
        <v>0</v>
      </c>
      <c r="BH409" s="246">
        <f>IF(O409="sníž. přenesená",K409,0)</f>
        <v>0</v>
      </c>
      <c r="BI409" s="246">
        <f>IF(O409="nulová",K409,0)</f>
        <v>0</v>
      </c>
      <c r="BJ409" s="16" t="s">
        <v>85</v>
      </c>
      <c r="BK409" s="246">
        <f>ROUND(P409*H409,2)</f>
        <v>0</v>
      </c>
      <c r="BL409" s="16" t="s">
        <v>146</v>
      </c>
      <c r="BM409" s="245" t="s">
        <v>328</v>
      </c>
    </row>
    <row r="410" s="2" customFormat="1">
      <c r="A410" s="37"/>
      <c r="B410" s="38"/>
      <c r="C410" s="39"/>
      <c r="D410" s="247" t="s">
        <v>148</v>
      </c>
      <c r="E410" s="39"/>
      <c r="F410" s="248" t="s">
        <v>327</v>
      </c>
      <c r="G410" s="39"/>
      <c r="H410" s="39"/>
      <c r="I410" s="144"/>
      <c r="J410" s="144"/>
      <c r="K410" s="39"/>
      <c r="L410" s="39"/>
      <c r="M410" s="43"/>
      <c r="N410" s="249"/>
      <c r="O410" s="250"/>
      <c r="P410" s="90"/>
      <c r="Q410" s="90"/>
      <c r="R410" s="90"/>
      <c r="S410" s="90"/>
      <c r="T410" s="90"/>
      <c r="U410" s="90"/>
      <c r="V410" s="90"/>
      <c r="W410" s="90"/>
      <c r="X410" s="91"/>
      <c r="Y410" s="37"/>
      <c r="Z410" s="37"/>
      <c r="AA410" s="37"/>
      <c r="AB410" s="37"/>
      <c r="AC410" s="37"/>
      <c r="AD410" s="37"/>
      <c r="AE410" s="37"/>
      <c r="AT410" s="16" t="s">
        <v>148</v>
      </c>
      <c r="AU410" s="16" t="s">
        <v>85</v>
      </c>
    </row>
    <row r="411" s="12" customFormat="1">
      <c r="A411" s="12"/>
      <c r="B411" s="251"/>
      <c r="C411" s="252"/>
      <c r="D411" s="247" t="s">
        <v>149</v>
      </c>
      <c r="E411" s="253" t="s">
        <v>1</v>
      </c>
      <c r="F411" s="254" t="s">
        <v>211</v>
      </c>
      <c r="G411" s="252"/>
      <c r="H411" s="253" t="s">
        <v>1</v>
      </c>
      <c r="I411" s="255"/>
      <c r="J411" s="255"/>
      <c r="K411" s="252"/>
      <c r="L411" s="252"/>
      <c r="M411" s="256"/>
      <c r="N411" s="257"/>
      <c r="O411" s="258"/>
      <c r="P411" s="258"/>
      <c r="Q411" s="258"/>
      <c r="R411" s="258"/>
      <c r="S411" s="258"/>
      <c r="T411" s="258"/>
      <c r="U411" s="258"/>
      <c r="V411" s="258"/>
      <c r="W411" s="258"/>
      <c r="X411" s="259"/>
      <c r="Y411" s="12"/>
      <c r="Z411" s="12"/>
      <c r="AA411" s="12"/>
      <c r="AB411" s="12"/>
      <c r="AC411" s="12"/>
      <c r="AD411" s="12"/>
      <c r="AE411" s="12"/>
      <c r="AT411" s="260" t="s">
        <v>149</v>
      </c>
      <c r="AU411" s="260" t="s">
        <v>85</v>
      </c>
      <c r="AV411" s="12" t="s">
        <v>85</v>
      </c>
      <c r="AW411" s="12" t="s">
        <v>5</v>
      </c>
      <c r="AX411" s="12" t="s">
        <v>77</v>
      </c>
      <c r="AY411" s="260" t="s">
        <v>139</v>
      </c>
    </row>
    <row r="412" s="13" customFormat="1">
      <c r="A412" s="13"/>
      <c r="B412" s="261"/>
      <c r="C412" s="262"/>
      <c r="D412" s="247" t="s">
        <v>149</v>
      </c>
      <c r="E412" s="263" t="s">
        <v>1</v>
      </c>
      <c r="F412" s="264" t="s">
        <v>329</v>
      </c>
      <c r="G412" s="262"/>
      <c r="H412" s="265">
        <v>876</v>
      </c>
      <c r="I412" s="266"/>
      <c r="J412" s="266"/>
      <c r="K412" s="262"/>
      <c r="L412" s="262"/>
      <c r="M412" s="267"/>
      <c r="N412" s="268"/>
      <c r="O412" s="269"/>
      <c r="P412" s="269"/>
      <c r="Q412" s="269"/>
      <c r="R412" s="269"/>
      <c r="S412" s="269"/>
      <c r="T412" s="269"/>
      <c r="U412" s="269"/>
      <c r="V412" s="269"/>
      <c r="W412" s="269"/>
      <c r="X412" s="270"/>
      <c r="Y412" s="13"/>
      <c r="Z412" s="13"/>
      <c r="AA412" s="13"/>
      <c r="AB412" s="13"/>
      <c r="AC412" s="13"/>
      <c r="AD412" s="13"/>
      <c r="AE412" s="13"/>
      <c r="AT412" s="271" t="s">
        <v>149</v>
      </c>
      <c r="AU412" s="271" t="s">
        <v>85</v>
      </c>
      <c r="AV412" s="13" t="s">
        <v>87</v>
      </c>
      <c r="AW412" s="13" t="s">
        <v>5</v>
      </c>
      <c r="AX412" s="13" t="s">
        <v>77</v>
      </c>
      <c r="AY412" s="271" t="s">
        <v>139</v>
      </c>
    </row>
    <row r="413" s="14" customFormat="1">
      <c r="A413" s="14"/>
      <c r="B413" s="272"/>
      <c r="C413" s="273"/>
      <c r="D413" s="247" t="s">
        <v>149</v>
      </c>
      <c r="E413" s="274" t="s">
        <v>1</v>
      </c>
      <c r="F413" s="275" t="s">
        <v>154</v>
      </c>
      <c r="G413" s="273"/>
      <c r="H413" s="276">
        <v>876</v>
      </c>
      <c r="I413" s="277"/>
      <c r="J413" s="277"/>
      <c r="K413" s="273"/>
      <c r="L413" s="273"/>
      <c r="M413" s="278"/>
      <c r="N413" s="279"/>
      <c r="O413" s="280"/>
      <c r="P413" s="280"/>
      <c r="Q413" s="280"/>
      <c r="R413" s="280"/>
      <c r="S413" s="280"/>
      <c r="T413" s="280"/>
      <c r="U413" s="280"/>
      <c r="V413" s="280"/>
      <c r="W413" s="280"/>
      <c r="X413" s="281"/>
      <c r="Y413" s="14"/>
      <c r="Z413" s="14"/>
      <c r="AA413" s="14"/>
      <c r="AB413" s="14"/>
      <c r="AC413" s="14"/>
      <c r="AD413" s="14"/>
      <c r="AE413" s="14"/>
      <c r="AT413" s="282" t="s">
        <v>149</v>
      </c>
      <c r="AU413" s="282" t="s">
        <v>85</v>
      </c>
      <c r="AV413" s="14" t="s">
        <v>146</v>
      </c>
      <c r="AW413" s="14" t="s">
        <v>5</v>
      </c>
      <c r="AX413" s="14" t="s">
        <v>85</v>
      </c>
      <c r="AY413" s="282" t="s">
        <v>139</v>
      </c>
    </row>
    <row r="414" s="12" customFormat="1">
      <c r="A414" s="12"/>
      <c r="B414" s="251"/>
      <c r="C414" s="252"/>
      <c r="D414" s="247" t="s">
        <v>149</v>
      </c>
      <c r="E414" s="253" t="s">
        <v>1</v>
      </c>
      <c r="F414" s="254" t="s">
        <v>155</v>
      </c>
      <c r="G414" s="252"/>
      <c r="H414" s="253" t="s">
        <v>1</v>
      </c>
      <c r="I414" s="255"/>
      <c r="J414" s="255"/>
      <c r="K414" s="252"/>
      <c r="L414" s="252"/>
      <c r="M414" s="256"/>
      <c r="N414" s="257"/>
      <c r="O414" s="258"/>
      <c r="P414" s="258"/>
      <c r="Q414" s="258"/>
      <c r="R414" s="258"/>
      <c r="S414" s="258"/>
      <c r="T414" s="258"/>
      <c r="U414" s="258"/>
      <c r="V414" s="258"/>
      <c r="W414" s="258"/>
      <c r="X414" s="259"/>
      <c r="Y414" s="12"/>
      <c r="Z414" s="12"/>
      <c r="AA414" s="12"/>
      <c r="AB414" s="12"/>
      <c r="AC414" s="12"/>
      <c r="AD414" s="12"/>
      <c r="AE414" s="12"/>
      <c r="AT414" s="260" t="s">
        <v>149</v>
      </c>
      <c r="AU414" s="260" t="s">
        <v>85</v>
      </c>
      <c r="AV414" s="12" t="s">
        <v>85</v>
      </c>
      <c r="AW414" s="12" t="s">
        <v>5</v>
      </c>
      <c r="AX414" s="12" t="s">
        <v>77</v>
      </c>
      <c r="AY414" s="260" t="s">
        <v>139</v>
      </c>
    </row>
    <row r="415" s="2" customFormat="1" ht="21.75" customHeight="1">
      <c r="A415" s="37"/>
      <c r="B415" s="38"/>
      <c r="C415" s="231" t="s">
        <v>330</v>
      </c>
      <c r="D415" s="231" t="s">
        <v>140</v>
      </c>
      <c r="E415" s="232" t="s">
        <v>331</v>
      </c>
      <c r="F415" s="233" t="s">
        <v>332</v>
      </c>
      <c r="G415" s="234" t="s">
        <v>164</v>
      </c>
      <c r="H415" s="235">
        <v>3288</v>
      </c>
      <c r="I415" s="236"/>
      <c r="J415" s="237"/>
      <c r="K415" s="238">
        <f>ROUND(P415*H415,2)</f>
        <v>0</v>
      </c>
      <c r="L415" s="233" t="s">
        <v>144</v>
      </c>
      <c r="M415" s="239"/>
      <c r="N415" s="240" t="s">
        <v>1</v>
      </c>
      <c r="O415" s="241" t="s">
        <v>40</v>
      </c>
      <c r="P415" s="242">
        <f>I415+J415</f>
        <v>0</v>
      </c>
      <c r="Q415" s="242">
        <f>ROUND(I415*H415,2)</f>
        <v>0</v>
      </c>
      <c r="R415" s="242">
        <f>ROUND(J415*H415,2)</f>
        <v>0</v>
      </c>
      <c r="S415" s="90"/>
      <c r="T415" s="243">
        <f>S415*H415</f>
        <v>0</v>
      </c>
      <c r="U415" s="243">
        <v>9.0000000000000006E-05</v>
      </c>
      <c r="V415" s="243">
        <f>U415*H415</f>
        <v>0.29592000000000002</v>
      </c>
      <c r="W415" s="243">
        <v>0</v>
      </c>
      <c r="X415" s="244">
        <f>W415*H415</f>
        <v>0</v>
      </c>
      <c r="Y415" s="37"/>
      <c r="Z415" s="37"/>
      <c r="AA415" s="37"/>
      <c r="AB415" s="37"/>
      <c r="AC415" s="37"/>
      <c r="AD415" s="37"/>
      <c r="AE415" s="37"/>
      <c r="AR415" s="245" t="s">
        <v>145</v>
      </c>
      <c r="AT415" s="245" t="s">
        <v>140</v>
      </c>
      <c r="AU415" s="245" t="s">
        <v>85</v>
      </c>
      <c r="AY415" s="16" t="s">
        <v>139</v>
      </c>
      <c r="BE415" s="246">
        <f>IF(O415="základní",K415,0)</f>
        <v>0</v>
      </c>
      <c r="BF415" s="246">
        <f>IF(O415="snížená",K415,0)</f>
        <v>0</v>
      </c>
      <c r="BG415" s="246">
        <f>IF(O415="zákl. přenesená",K415,0)</f>
        <v>0</v>
      </c>
      <c r="BH415" s="246">
        <f>IF(O415="sníž. přenesená",K415,0)</f>
        <v>0</v>
      </c>
      <c r="BI415" s="246">
        <f>IF(O415="nulová",K415,0)</f>
        <v>0</v>
      </c>
      <c r="BJ415" s="16" t="s">
        <v>85</v>
      </c>
      <c r="BK415" s="246">
        <f>ROUND(P415*H415,2)</f>
        <v>0</v>
      </c>
      <c r="BL415" s="16" t="s">
        <v>146</v>
      </c>
      <c r="BM415" s="245" t="s">
        <v>333</v>
      </c>
    </row>
    <row r="416" s="2" customFormat="1">
      <c r="A416" s="37"/>
      <c r="B416" s="38"/>
      <c r="C416" s="39"/>
      <c r="D416" s="247" t="s">
        <v>148</v>
      </c>
      <c r="E416" s="39"/>
      <c r="F416" s="248" t="s">
        <v>332</v>
      </c>
      <c r="G416" s="39"/>
      <c r="H416" s="39"/>
      <c r="I416" s="144"/>
      <c r="J416" s="144"/>
      <c r="K416" s="39"/>
      <c r="L416" s="39"/>
      <c r="M416" s="43"/>
      <c r="N416" s="249"/>
      <c r="O416" s="250"/>
      <c r="P416" s="90"/>
      <c r="Q416" s="90"/>
      <c r="R416" s="90"/>
      <c r="S416" s="90"/>
      <c r="T416" s="90"/>
      <c r="U416" s="90"/>
      <c r="V416" s="90"/>
      <c r="W416" s="90"/>
      <c r="X416" s="91"/>
      <c r="Y416" s="37"/>
      <c r="Z416" s="37"/>
      <c r="AA416" s="37"/>
      <c r="AB416" s="37"/>
      <c r="AC416" s="37"/>
      <c r="AD416" s="37"/>
      <c r="AE416" s="37"/>
      <c r="AT416" s="16" t="s">
        <v>148</v>
      </c>
      <c r="AU416" s="16" t="s">
        <v>85</v>
      </c>
    </row>
    <row r="417" s="13" customFormat="1">
      <c r="A417" s="13"/>
      <c r="B417" s="261"/>
      <c r="C417" s="262"/>
      <c r="D417" s="247" t="s">
        <v>149</v>
      </c>
      <c r="E417" s="263" t="s">
        <v>1</v>
      </c>
      <c r="F417" s="264" t="s">
        <v>334</v>
      </c>
      <c r="G417" s="262"/>
      <c r="H417" s="265">
        <v>3288</v>
      </c>
      <c r="I417" s="266"/>
      <c r="J417" s="266"/>
      <c r="K417" s="262"/>
      <c r="L417" s="262"/>
      <c r="M417" s="267"/>
      <c r="N417" s="268"/>
      <c r="O417" s="269"/>
      <c r="P417" s="269"/>
      <c r="Q417" s="269"/>
      <c r="R417" s="269"/>
      <c r="S417" s="269"/>
      <c r="T417" s="269"/>
      <c r="U417" s="269"/>
      <c r="V417" s="269"/>
      <c r="W417" s="269"/>
      <c r="X417" s="270"/>
      <c r="Y417" s="13"/>
      <c r="Z417" s="13"/>
      <c r="AA417" s="13"/>
      <c r="AB417" s="13"/>
      <c r="AC417" s="13"/>
      <c r="AD417" s="13"/>
      <c r="AE417" s="13"/>
      <c r="AT417" s="271" t="s">
        <v>149</v>
      </c>
      <c r="AU417" s="271" t="s">
        <v>85</v>
      </c>
      <c r="AV417" s="13" t="s">
        <v>87</v>
      </c>
      <c r="AW417" s="13" t="s">
        <v>5</v>
      </c>
      <c r="AX417" s="13" t="s">
        <v>77</v>
      </c>
      <c r="AY417" s="271" t="s">
        <v>139</v>
      </c>
    </row>
    <row r="418" s="14" customFormat="1">
      <c r="A418" s="14"/>
      <c r="B418" s="272"/>
      <c r="C418" s="273"/>
      <c r="D418" s="247" t="s">
        <v>149</v>
      </c>
      <c r="E418" s="274" t="s">
        <v>1</v>
      </c>
      <c r="F418" s="275" t="s">
        <v>154</v>
      </c>
      <c r="G418" s="273"/>
      <c r="H418" s="276">
        <v>3288</v>
      </c>
      <c r="I418" s="277"/>
      <c r="J418" s="277"/>
      <c r="K418" s="273"/>
      <c r="L418" s="273"/>
      <c r="M418" s="278"/>
      <c r="N418" s="279"/>
      <c r="O418" s="280"/>
      <c r="P418" s="280"/>
      <c r="Q418" s="280"/>
      <c r="R418" s="280"/>
      <c r="S418" s="280"/>
      <c r="T418" s="280"/>
      <c r="U418" s="280"/>
      <c r="V418" s="280"/>
      <c r="W418" s="280"/>
      <c r="X418" s="281"/>
      <c r="Y418" s="14"/>
      <c r="Z418" s="14"/>
      <c r="AA418" s="14"/>
      <c r="AB418" s="14"/>
      <c r="AC418" s="14"/>
      <c r="AD418" s="14"/>
      <c r="AE418" s="14"/>
      <c r="AT418" s="282" t="s">
        <v>149</v>
      </c>
      <c r="AU418" s="282" t="s">
        <v>85</v>
      </c>
      <c r="AV418" s="14" t="s">
        <v>146</v>
      </c>
      <c r="AW418" s="14" t="s">
        <v>5</v>
      </c>
      <c r="AX418" s="14" t="s">
        <v>85</v>
      </c>
      <c r="AY418" s="282" t="s">
        <v>139</v>
      </c>
    </row>
    <row r="419" s="12" customFormat="1">
      <c r="A419" s="12"/>
      <c r="B419" s="251"/>
      <c r="C419" s="252"/>
      <c r="D419" s="247" t="s">
        <v>149</v>
      </c>
      <c r="E419" s="253" t="s">
        <v>1</v>
      </c>
      <c r="F419" s="254" t="s">
        <v>155</v>
      </c>
      <c r="G419" s="252"/>
      <c r="H419" s="253" t="s">
        <v>1</v>
      </c>
      <c r="I419" s="255"/>
      <c r="J419" s="255"/>
      <c r="K419" s="252"/>
      <c r="L419" s="252"/>
      <c r="M419" s="256"/>
      <c r="N419" s="257"/>
      <c r="O419" s="258"/>
      <c r="P419" s="258"/>
      <c r="Q419" s="258"/>
      <c r="R419" s="258"/>
      <c r="S419" s="258"/>
      <c r="T419" s="258"/>
      <c r="U419" s="258"/>
      <c r="V419" s="258"/>
      <c r="W419" s="258"/>
      <c r="X419" s="259"/>
      <c r="Y419" s="12"/>
      <c r="Z419" s="12"/>
      <c r="AA419" s="12"/>
      <c r="AB419" s="12"/>
      <c r="AC419" s="12"/>
      <c r="AD419" s="12"/>
      <c r="AE419" s="12"/>
      <c r="AT419" s="260" t="s">
        <v>149</v>
      </c>
      <c r="AU419" s="260" t="s">
        <v>85</v>
      </c>
      <c r="AV419" s="12" t="s">
        <v>85</v>
      </c>
      <c r="AW419" s="12" t="s">
        <v>5</v>
      </c>
      <c r="AX419" s="12" t="s">
        <v>77</v>
      </c>
      <c r="AY419" s="260" t="s">
        <v>139</v>
      </c>
    </row>
    <row r="420" s="2" customFormat="1" ht="21.75" customHeight="1">
      <c r="A420" s="37"/>
      <c r="B420" s="38"/>
      <c r="C420" s="231" t="s">
        <v>335</v>
      </c>
      <c r="D420" s="231" t="s">
        <v>140</v>
      </c>
      <c r="E420" s="232" t="s">
        <v>336</v>
      </c>
      <c r="F420" s="233" t="s">
        <v>337</v>
      </c>
      <c r="G420" s="234" t="s">
        <v>164</v>
      </c>
      <c r="H420" s="235">
        <v>710</v>
      </c>
      <c r="I420" s="236"/>
      <c r="J420" s="237"/>
      <c r="K420" s="238">
        <f>ROUND(P420*H420,2)</f>
        <v>0</v>
      </c>
      <c r="L420" s="233" t="s">
        <v>144</v>
      </c>
      <c r="M420" s="239"/>
      <c r="N420" s="240" t="s">
        <v>1</v>
      </c>
      <c r="O420" s="241" t="s">
        <v>40</v>
      </c>
      <c r="P420" s="242">
        <f>I420+J420</f>
        <v>0</v>
      </c>
      <c r="Q420" s="242">
        <f>ROUND(I420*H420,2)</f>
        <v>0</v>
      </c>
      <c r="R420" s="242">
        <f>ROUND(J420*H420,2)</f>
        <v>0</v>
      </c>
      <c r="S420" s="90"/>
      <c r="T420" s="243">
        <f>S420*H420</f>
        <v>0</v>
      </c>
      <c r="U420" s="243">
        <v>0.00018000000000000001</v>
      </c>
      <c r="V420" s="243">
        <f>U420*H420</f>
        <v>0.1278</v>
      </c>
      <c r="W420" s="243">
        <v>0</v>
      </c>
      <c r="X420" s="244">
        <f>W420*H420</f>
        <v>0</v>
      </c>
      <c r="Y420" s="37"/>
      <c r="Z420" s="37"/>
      <c r="AA420" s="37"/>
      <c r="AB420" s="37"/>
      <c r="AC420" s="37"/>
      <c r="AD420" s="37"/>
      <c r="AE420" s="37"/>
      <c r="AR420" s="245" t="s">
        <v>145</v>
      </c>
      <c r="AT420" s="245" t="s">
        <v>140</v>
      </c>
      <c r="AU420" s="245" t="s">
        <v>85</v>
      </c>
      <c r="AY420" s="16" t="s">
        <v>139</v>
      </c>
      <c r="BE420" s="246">
        <f>IF(O420="základní",K420,0)</f>
        <v>0</v>
      </c>
      <c r="BF420" s="246">
        <f>IF(O420="snížená",K420,0)</f>
        <v>0</v>
      </c>
      <c r="BG420" s="246">
        <f>IF(O420="zákl. přenesená",K420,0)</f>
        <v>0</v>
      </c>
      <c r="BH420" s="246">
        <f>IF(O420="sníž. přenesená",K420,0)</f>
        <v>0</v>
      </c>
      <c r="BI420" s="246">
        <f>IF(O420="nulová",K420,0)</f>
        <v>0</v>
      </c>
      <c r="BJ420" s="16" t="s">
        <v>85</v>
      </c>
      <c r="BK420" s="246">
        <f>ROUND(P420*H420,2)</f>
        <v>0</v>
      </c>
      <c r="BL420" s="16" t="s">
        <v>146</v>
      </c>
      <c r="BM420" s="245" t="s">
        <v>338</v>
      </c>
    </row>
    <row r="421" s="2" customFormat="1">
      <c r="A421" s="37"/>
      <c r="B421" s="38"/>
      <c r="C421" s="39"/>
      <c r="D421" s="247" t="s">
        <v>148</v>
      </c>
      <c r="E421" s="39"/>
      <c r="F421" s="248" t="s">
        <v>337</v>
      </c>
      <c r="G421" s="39"/>
      <c r="H421" s="39"/>
      <c r="I421" s="144"/>
      <c r="J421" s="144"/>
      <c r="K421" s="39"/>
      <c r="L421" s="39"/>
      <c r="M421" s="43"/>
      <c r="N421" s="249"/>
      <c r="O421" s="250"/>
      <c r="P421" s="90"/>
      <c r="Q421" s="90"/>
      <c r="R421" s="90"/>
      <c r="S421" s="90"/>
      <c r="T421" s="90"/>
      <c r="U421" s="90"/>
      <c r="V421" s="90"/>
      <c r="W421" s="90"/>
      <c r="X421" s="91"/>
      <c r="Y421" s="37"/>
      <c r="Z421" s="37"/>
      <c r="AA421" s="37"/>
      <c r="AB421" s="37"/>
      <c r="AC421" s="37"/>
      <c r="AD421" s="37"/>
      <c r="AE421" s="37"/>
      <c r="AT421" s="16" t="s">
        <v>148</v>
      </c>
      <c r="AU421" s="16" t="s">
        <v>85</v>
      </c>
    </row>
    <row r="422" s="12" customFormat="1">
      <c r="A422" s="12"/>
      <c r="B422" s="251"/>
      <c r="C422" s="252"/>
      <c r="D422" s="247" t="s">
        <v>149</v>
      </c>
      <c r="E422" s="253" t="s">
        <v>1</v>
      </c>
      <c r="F422" s="254" t="s">
        <v>301</v>
      </c>
      <c r="G422" s="252"/>
      <c r="H422" s="253" t="s">
        <v>1</v>
      </c>
      <c r="I422" s="255"/>
      <c r="J422" s="255"/>
      <c r="K422" s="252"/>
      <c r="L422" s="252"/>
      <c r="M422" s="256"/>
      <c r="N422" s="257"/>
      <c r="O422" s="258"/>
      <c r="P422" s="258"/>
      <c r="Q422" s="258"/>
      <c r="R422" s="258"/>
      <c r="S422" s="258"/>
      <c r="T422" s="258"/>
      <c r="U422" s="258"/>
      <c r="V422" s="258"/>
      <c r="W422" s="258"/>
      <c r="X422" s="259"/>
      <c r="Y422" s="12"/>
      <c r="Z422" s="12"/>
      <c r="AA422" s="12"/>
      <c r="AB422" s="12"/>
      <c r="AC422" s="12"/>
      <c r="AD422" s="12"/>
      <c r="AE422" s="12"/>
      <c r="AT422" s="260" t="s">
        <v>149</v>
      </c>
      <c r="AU422" s="260" t="s">
        <v>85</v>
      </c>
      <c r="AV422" s="12" t="s">
        <v>85</v>
      </c>
      <c r="AW422" s="12" t="s">
        <v>5</v>
      </c>
      <c r="AX422" s="12" t="s">
        <v>77</v>
      </c>
      <c r="AY422" s="260" t="s">
        <v>139</v>
      </c>
    </row>
    <row r="423" s="13" customFormat="1">
      <c r="A423" s="13"/>
      <c r="B423" s="261"/>
      <c r="C423" s="262"/>
      <c r="D423" s="247" t="s">
        <v>149</v>
      </c>
      <c r="E423" s="263" t="s">
        <v>1</v>
      </c>
      <c r="F423" s="264" t="s">
        <v>339</v>
      </c>
      <c r="G423" s="262"/>
      <c r="H423" s="265">
        <v>132</v>
      </c>
      <c r="I423" s="266"/>
      <c r="J423" s="266"/>
      <c r="K423" s="262"/>
      <c r="L423" s="262"/>
      <c r="M423" s="267"/>
      <c r="N423" s="268"/>
      <c r="O423" s="269"/>
      <c r="P423" s="269"/>
      <c r="Q423" s="269"/>
      <c r="R423" s="269"/>
      <c r="S423" s="269"/>
      <c r="T423" s="269"/>
      <c r="U423" s="269"/>
      <c r="V423" s="269"/>
      <c r="W423" s="269"/>
      <c r="X423" s="270"/>
      <c r="Y423" s="13"/>
      <c r="Z423" s="13"/>
      <c r="AA423" s="13"/>
      <c r="AB423" s="13"/>
      <c r="AC423" s="13"/>
      <c r="AD423" s="13"/>
      <c r="AE423" s="13"/>
      <c r="AT423" s="271" t="s">
        <v>149</v>
      </c>
      <c r="AU423" s="271" t="s">
        <v>85</v>
      </c>
      <c r="AV423" s="13" t="s">
        <v>87</v>
      </c>
      <c r="AW423" s="13" t="s">
        <v>5</v>
      </c>
      <c r="AX423" s="13" t="s">
        <v>77</v>
      </c>
      <c r="AY423" s="271" t="s">
        <v>139</v>
      </c>
    </row>
    <row r="424" s="12" customFormat="1">
      <c r="A424" s="12"/>
      <c r="B424" s="251"/>
      <c r="C424" s="252"/>
      <c r="D424" s="247" t="s">
        <v>149</v>
      </c>
      <c r="E424" s="253" t="s">
        <v>1</v>
      </c>
      <c r="F424" s="254" t="s">
        <v>303</v>
      </c>
      <c r="G424" s="252"/>
      <c r="H424" s="253" t="s">
        <v>1</v>
      </c>
      <c r="I424" s="255"/>
      <c r="J424" s="255"/>
      <c r="K424" s="252"/>
      <c r="L424" s="252"/>
      <c r="M424" s="256"/>
      <c r="N424" s="257"/>
      <c r="O424" s="258"/>
      <c r="P424" s="258"/>
      <c r="Q424" s="258"/>
      <c r="R424" s="258"/>
      <c r="S424" s="258"/>
      <c r="T424" s="258"/>
      <c r="U424" s="258"/>
      <c r="V424" s="258"/>
      <c r="W424" s="258"/>
      <c r="X424" s="259"/>
      <c r="Y424" s="12"/>
      <c r="Z424" s="12"/>
      <c r="AA424" s="12"/>
      <c r="AB424" s="12"/>
      <c r="AC424" s="12"/>
      <c r="AD424" s="12"/>
      <c r="AE424" s="12"/>
      <c r="AT424" s="260" t="s">
        <v>149</v>
      </c>
      <c r="AU424" s="260" t="s">
        <v>85</v>
      </c>
      <c r="AV424" s="12" t="s">
        <v>85</v>
      </c>
      <c r="AW424" s="12" t="s">
        <v>5</v>
      </c>
      <c r="AX424" s="12" t="s">
        <v>77</v>
      </c>
      <c r="AY424" s="260" t="s">
        <v>139</v>
      </c>
    </row>
    <row r="425" s="13" customFormat="1">
      <c r="A425" s="13"/>
      <c r="B425" s="261"/>
      <c r="C425" s="262"/>
      <c r="D425" s="247" t="s">
        <v>149</v>
      </c>
      <c r="E425" s="263" t="s">
        <v>1</v>
      </c>
      <c r="F425" s="264" t="s">
        <v>339</v>
      </c>
      <c r="G425" s="262"/>
      <c r="H425" s="265">
        <v>132</v>
      </c>
      <c r="I425" s="266"/>
      <c r="J425" s="266"/>
      <c r="K425" s="262"/>
      <c r="L425" s="262"/>
      <c r="M425" s="267"/>
      <c r="N425" s="268"/>
      <c r="O425" s="269"/>
      <c r="P425" s="269"/>
      <c r="Q425" s="269"/>
      <c r="R425" s="269"/>
      <c r="S425" s="269"/>
      <c r="T425" s="269"/>
      <c r="U425" s="269"/>
      <c r="V425" s="269"/>
      <c r="W425" s="269"/>
      <c r="X425" s="270"/>
      <c r="Y425" s="13"/>
      <c r="Z425" s="13"/>
      <c r="AA425" s="13"/>
      <c r="AB425" s="13"/>
      <c r="AC425" s="13"/>
      <c r="AD425" s="13"/>
      <c r="AE425" s="13"/>
      <c r="AT425" s="271" t="s">
        <v>149</v>
      </c>
      <c r="AU425" s="271" t="s">
        <v>85</v>
      </c>
      <c r="AV425" s="13" t="s">
        <v>87</v>
      </c>
      <c r="AW425" s="13" t="s">
        <v>5</v>
      </c>
      <c r="AX425" s="13" t="s">
        <v>77</v>
      </c>
      <c r="AY425" s="271" t="s">
        <v>139</v>
      </c>
    </row>
    <row r="426" s="12" customFormat="1">
      <c r="A426" s="12"/>
      <c r="B426" s="251"/>
      <c r="C426" s="252"/>
      <c r="D426" s="247" t="s">
        <v>149</v>
      </c>
      <c r="E426" s="253" t="s">
        <v>1</v>
      </c>
      <c r="F426" s="254" t="s">
        <v>304</v>
      </c>
      <c r="G426" s="252"/>
      <c r="H426" s="253" t="s">
        <v>1</v>
      </c>
      <c r="I426" s="255"/>
      <c r="J426" s="255"/>
      <c r="K426" s="252"/>
      <c r="L426" s="252"/>
      <c r="M426" s="256"/>
      <c r="N426" s="257"/>
      <c r="O426" s="258"/>
      <c r="P426" s="258"/>
      <c r="Q426" s="258"/>
      <c r="R426" s="258"/>
      <c r="S426" s="258"/>
      <c r="T426" s="258"/>
      <c r="U426" s="258"/>
      <c r="V426" s="258"/>
      <c r="W426" s="258"/>
      <c r="X426" s="259"/>
      <c r="Y426" s="12"/>
      <c r="Z426" s="12"/>
      <c r="AA426" s="12"/>
      <c r="AB426" s="12"/>
      <c r="AC426" s="12"/>
      <c r="AD426" s="12"/>
      <c r="AE426" s="12"/>
      <c r="AT426" s="260" t="s">
        <v>149</v>
      </c>
      <c r="AU426" s="260" t="s">
        <v>85</v>
      </c>
      <c r="AV426" s="12" t="s">
        <v>85</v>
      </c>
      <c r="AW426" s="12" t="s">
        <v>5</v>
      </c>
      <c r="AX426" s="12" t="s">
        <v>77</v>
      </c>
      <c r="AY426" s="260" t="s">
        <v>139</v>
      </c>
    </row>
    <row r="427" s="13" customFormat="1">
      <c r="A427" s="13"/>
      <c r="B427" s="261"/>
      <c r="C427" s="262"/>
      <c r="D427" s="247" t="s">
        <v>149</v>
      </c>
      <c r="E427" s="263" t="s">
        <v>1</v>
      </c>
      <c r="F427" s="264" t="s">
        <v>340</v>
      </c>
      <c r="G427" s="262"/>
      <c r="H427" s="265">
        <v>416.56</v>
      </c>
      <c r="I427" s="266"/>
      <c r="J427" s="266"/>
      <c r="K427" s="262"/>
      <c r="L427" s="262"/>
      <c r="M427" s="267"/>
      <c r="N427" s="268"/>
      <c r="O427" s="269"/>
      <c r="P427" s="269"/>
      <c r="Q427" s="269"/>
      <c r="R427" s="269"/>
      <c r="S427" s="269"/>
      <c r="T427" s="269"/>
      <c r="U427" s="269"/>
      <c r="V427" s="269"/>
      <c r="W427" s="269"/>
      <c r="X427" s="270"/>
      <c r="Y427" s="13"/>
      <c r="Z427" s="13"/>
      <c r="AA427" s="13"/>
      <c r="AB427" s="13"/>
      <c r="AC427" s="13"/>
      <c r="AD427" s="13"/>
      <c r="AE427" s="13"/>
      <c r="AT427" s="271" t="s">
        <v>149</v>
      </c>
      <c r="AU427" s="271" t="s">
        <v>85</v>
      </c>
      <c r="AV427" s="13" t="s">
        <v>87</v>
      </c>
      <c r="AW427" s="13" t="s">
        <v>5</v>
      </c>
      <c r="AX427" s="13" t="s">
        <v>77</v>
      </c>
      <c r="AY427" s="271" t="s">
        <v>139</v>
      </c>
    </row>
    <row r="428" s="13" customFormat="1">
      <c r="A428" s="13"/>
      <c r="B428" s="261"/>
      <c r="C428" s="262"/>
      <c r="D428" s="247" t="s">
        <v>149</v>
      </c>
      <c r="E428" s="263" t="s">
        <v>1</v>
      </c>
      <c r="F428" s="264" t="s">
        <v>341</v>
      </c>
      <c r="G428" s="262"/>
      <c r="H428" s="265">
        <v>1.44</v>
      </c>
      <c r="I428" s="266"/>
      <c r="J428" s="266"/>
      <c r="K428" s="262"/>
      <c r="L428" s="262"/>
      <c r="M428" s="267"/>
      <c r="N428" s="268"/>
      <c r="O428" s="269"/>
      <c r="P428" s="269"/>
      <c r="Q428" s="269"/>
      <c r="R428" s="269"/>
      <c r="S428" s="269"/>
      <c r="T428" s="269"/>
      <c r="U428" s="269"/>
      <c r="V428" s="269"/>
      <c r="W428" s="269"/>
      <c r="X428" s="270"/>
      <c r="Y428" s="13"/>
      <c r="Z428" s="13"/>
      <c r="AA428" s="13"/>
      <c r="AB428" s="13"/>
      <c r="AC428" s="13"/>
      <c r="AD428" s="13"/>
      <c r="AE428" s="13"/>
      <c r="AT428" s="271" t="s">
        <v>149</v>
      </c>
      <c r="AU428" s="271" t="s">
        <v>85</v>
      </c>
      <c r="AV428" s="13" t="s">
        <v>87</v>
      </c>
      <c r="AW428" s="13" t="s">
        <v>5</v>
      </c>
      <c r="AX428" s="13" t="s">
        <v>77</v>
      </c>
      <c r="AY428" s="271" t="s">
        <v>139</v>
      </c>
    </row>
    <row r="429" s="12" customFormat="1">
      <c r="A429" s="12"/>
      <c r="B429" s="251"/>
      <c r="C429" s="252"/>
      <c r="D429" s="247" t="s">
        <v>149</v>
      </c>
      <c r="E429" s="253" t="s">
        <v>1</v>
      </c>
      <c r="F429" s="254" t="s">
        <v>197</v>
      </c>
      <c r="G429" s="252"/>
      <c r="H429" s="253" t="s">
        <v>1</v>
      </c>
      <c r="I429" s="255"/>
      <c r="J429" s="255"/>
      <c r="K429" s="252"/>
      <c r="L429" s="252"/>
      <c r="M429" s="256"/>
      <c r="N429" s="257"/>
      <c r="O429" s="258"/>
      <c r="P429" s="258"/>
      <c r="Q429" s="258"/>
      <c r="R429" s="258"/>
      <c r="S429" s="258"/>
      <c r="T429" s="258"/>
      <c r="U429" s="258"/>
      <c r="V429" s="258"/>
      <c r="W429" s="258"/>
      <c r="X429" s="259"/>
      <c r="Y429" s="12"/>
      <c r="Z429" s="12"/>
      <c r="AA429" s="12"/>
      <c r="AB429" s="12"/>
      <c r="AC429" s="12"/>
      <c r="AD429" s="12"/>
      <c r="AE429" s="12"/>
      <c r="AT429" s="260" t="s">
        <v>149</v>
      </c>
      <c r="AU429" s="260" t="s">
        <v>85</v>
      </c>
      <c r="AV429" s="12" t="s">
        <v>85</v>
      </c>
      <c r="AW429" s="12" t="s">
        <v>5</v>
      </c>
      <c r="AX429" s="12" t="s">
        <v>77</v>
      </c>
      <c r="AY429" s="260" t="s">
        <v>139</v>
      </c>
    </row>
    <row r="430" s="13" customFormat="1">
      <c r="A430" s="13"/>
      <c r="B430" s="261"/>
      <c r="C430" s="262"/>
      <c r="D430" s="247" t="s">
        <v>149</v>
      </c>
      <c r="E430" s="263" t="s">
        <v>1</v>
      </c>
      <c r="F430" s="264" t="s">
        <v>234</v>
      </c>
      <c r="G430" s="262"/>
      <c r="H430" s="265">
        <v>4</v>
      </c>
      <c r="I430" s="266"/>
      <c r="J430" s="266"/>
      <c r="K430" s="262"/>
      <c r="L430" s="262"/>
      <c r="M430" s="267"/>
      <c r="N430" s="268"/>
      <c r="O430" s="269"/>
      <c r="P430" s="269"/>
      <c r="Q430" s="269"/>
      <c r="R430" s="269"/>
      <c r="S430" s="269"/>
      <c r="T430" s="269"/>
      <c r="U430" s="269"/>
      <c r="V430" s="269"/>
      <c r="W430" s="269"/>
      <c r="X430" s="270"/>
      <c r="Y430" s="13"/>
      <c r="Z430" s="13"/>
      <c r="AA430" s="13"/>
      <c r="AB430" s="13"/>
      <c r="AC430" s="13"/>
      <c r="AD430" s="13"/>
      <c r="AE430" s="13"/>
      <c r="AT430" s="271" t="s">
        <v>149</v>
      </c>
      <c r="AU430" s="271" t="s">
        <v>85</v>
      </c>
      <c r="AV430" s="13" t="s">
        <v>87</v>
      </c>
      <c r="AW430" s="13" t="s">
        <v>5</v>
      </c>
      <c r="AX430" s="13" t="s">
        <v>77</v>
      </c>
      <c r="AY430" s="271" t="s">
        <v>139</v>
      </c>
    </row>
    <row r="431" s="12" customFormat="1">
      <c r="A431" s="12"/>
      <c r="B431" s="251"/>
      <c r="C431" s="252"/>
      <c r="D431" s="247" t="s">
        <v>149</v>
      </c>
      <c r="E431" s="253" t="s">
        <v>1</v>
      </c>
      <c r="F431" s="254" t="s">
        <v>198</v>
      </c>
      <c r="G431" s="252"/>
      <c r="H431" s="253" t="s">
        <v>1</v>
      </c>
      <c r="I431" s="255"/>
      <c r="J431" s="255"/>
      <c r="K431" s="252"/>
      <c r="L431" s="252"/>
      <c r="M431" s="256"/>
      <c r="N431" s="257"/>
      <c r="O431" s="258"/>
      <c r="P431" s="258"/>
      <c r="Q431" s="258"/>
      <c r="R431" s="258"/>
      <c r="S431" s="258"/>
      <c r="T431" s="258"/>
      <c r="U431" s="258"/>
      <c r="V431" s="258"/>
      <c r="W431" s="258"/>
      <c r="X431" s="259"/>
      <c r="Y431" s="12"/>
      <c r="Z431" s="12"/>
      <c r="AA431" s="12"/>
      <c r="AB431" s="12"/>
      <c r="AC431" s="12"/>
      <c r="AD431" s="12"/>
      <c r="AE431" s="12"/>
      <c r="AT431" s="260" t="s">
        <v>149</v>
      </c>
      <c r="AU431" s="260" t="s">
        <v>85</v>
      </c>
      <c r="AV431" s="12" t="s">
        <v>85</v>
      </c>
      <c r="AW431" s="12" t="s">
        <v>5</v>
      </c>
      <c r="AX431" s="12" t="s">
        <v>77</v>
      </c>
      <c r="AY431" s="260" t="s">
        <v>139</v>
      </c>
    </row>
    <row r="432" s="13" customFormat="1">
      <c r="A432" s="13"/>
      <c r="B432" s="261"/>
      <c r="C432" s="262"/>
      <c r="D432" s="247" t="s">
        <v>149</v>
      </c>
      <c r="E432" s="263" t="s">
        <v>1</v>
      </c>
      <c r="F432" s="264" t="s">
        <v>221</v>
      </c>
      <c r="G432" s="262"/>
      <c r="H432" s="265">
        <v>8</v>
      </c>
      <c r="I432" s="266"/>
      <c r="J432" s="266"/>
      <c r="K432" s="262"/>
      <c r="L432" s="262"/>
      <c r="M432" s="267"/>
      <c r="N432" s="268"/>
      <c r="O432" s="269"/>
      <c r="P432" s="269"/>
      <c r="Q432" s="269"/>
      <c r="R432" s="269"/>
      <c r="S432" s="269"/>
      <c r="T432" s="269"/>
      <c r="U432" s="269"/>
      <c r="V432" s="269"/>
      <c r="W432" s="269"/>
      <c r="X432" s="270"/>
      <c r="Y432" s="13"/>
      <c r="Z432" s="13"/>
      <c r="AA432" s="13"/>
      <c r="AB432" s="13"/>
      <c r="AC432" s="13"/>
      <c r="AD432" s="13"/>
      <c r="AE432" s="13"/>
      <c r="AT432" s="271" t="s">
        <v>149</v>
      </c>
      <c r="AU432" s="271" t="s">
        <v>85</v>
      </c>
      <c r="AV432" s="13" t="s">
        <v>87</v>
      </c>
      <c r="AW432" s="13" t="s">
        <v>5</v>
      </c>
      <c r="AX432" s="13" t="s">
        <v>77</v>
      </c>
      <c r="AY432" s="271" t="s">
        <v>139</v>
      </c>
    </row>
    <row r="433" s="12" customFormat="1">
      <c r="A433" s="12"/>
      <c r="B433" s="251"/>
      <c r="C433" s="252"/>
      <c r="D433" s="247" t="s">
        <v>149</v>
      </c>
      <c r="E433" s="253" t="s">
        <v>1</v>
      </c>
      <c r="F433" s="254" t="s">
        <v>199</v>
      </c>
      <c r="G433" s="252"/>
      <c r="H433" s="253" t="s">
        <v>1</v>
      </c>
      <c r="I433" s="255"/>
      <c r="J433" s="255"/>
      <c r="K433" s="252"/>
      <c r="L433" s="252"/>
      <c r="M433" s="256"/>
      <c r="N433" s="257"/>
      <c r="O433" s="258"/>
      <c r="P433" s="258"/>
      <c r="Q433" s="258"/>
      <c r="R433" s="258"/>
      <c r="S433" s="258"/>
      <c r="T433" s="258"/>
      <c r="U433" s="258"/>
      <c r="V433" s="258"/>
      <c r="W433" s="258"/>
      <c r="X433" s="259"/>
      <c r="Y433" s="12"/>
      <c r="Z433" s="12"/>
      <c r="AA433" s="12"/>
      <c r="AB433" s="12"/>
      <c r="AC433" s="12"/>
      <c r="AD433" s="12"/>
      <c r="AE433" s="12"/>
      <c r="AT433" s="260" t="s">
        <v>149</v>
      </c>
      <c r="AU433" s="260" t="s">
        <v>85</v>
      </c>
      <c r="AV433" s="12" t="s">
        <v>85</v>
      </c>
      <c r="AW433" s="12" t="s">
        <v>5</v>
      </c>
      <c r="AX433" s="12" t="s">
        <v>77</v>
      </c>
      <c r="AY433" s="260" t="s">
        <v>139</v>
      </c>
    </row>
    <row r="434" s="13" customFormat="1">
      <c r="A434" s="13"/>
      <c r="B434" s="261"/>
      <c r="C434" s="262"/>
      <c r="D434" s="247" t="s">
        <v>149</v>
      </c>
      <c r="E434" s="263" t="s">
        <v>1</v>
      </c>
      <c r="F434" s="264" t="s">
        <v>342</v>
      </c>
      <c r="G434" s="262"/>
      <c r="H434" s="265">
        <v>16</v>
      </c>
      <c r="I434" s="266"/>
      <c r="J434" s="266"/>
      <c r="K434" s="262"/>
      <c r="L434" s="262"/>
      <c r="M434" s="267"/>
      <c r="N434" s="268"/>
      <c r="O434" s="269"/>
      <c r="P434" s="269"/>
      <c r="Q434" s="269"/>
      <c r="R434" s="269"/>
      <c r="S434" s="269"/>
      <c r="T434" s="269"/>
      <c r="U434" s="269"/>
      <c r="V434" s="269"/>
      <c r="W434" s="269"/>
      <c r="X434" s="270"/>
      <c r="Y434" s="13"/>
      <c r="Z434" s="13"/>
      <c r="AA434" s="13"/>
      <c r="AB434" s="13"/>
      <c r="AC434" s="13"/>
      <c r="AD434" s="13"/>
      <c r="AE434" s="13"/>
      <c r="AT434" s="271" t="s">
        <v>149</v>
      </c>
      <c r="AU434" s="271" t="s">
        <v>85</v>
      </c>
      <c r="AV434" s="13" t="s">
        <v>87</v>
      </c>
      <c r="AW434" s="13" t="s">
        <v>5</v>
      </c>
      <c r="AX434" s="13" t="s">
        <v>77</v>
      </c>
      <c r="AY434" s="271" t="s">
        <v>139</v>
      </c>
    </row>
    <row r="435" s="14" customFormat="1">
      <c r="A435" s="14"/>
      <c r="B435" s="272"/>
      <c r="C435" s="273"/>
      <c r="D435" s="247" t="s">
        <v>149</v>
      </c>
      <c r="E435" s="274" t="s">
        <v>1</v>
      </c>
      <c r="F435" s="275" t="s">
        <v>154</v>
      </c>
      <c r="G435" s="273"/>
      <c r="H435" s="276">
        <v>710</v>
      </c>
      <c r="I435" s="277"/>
      <c r="J435" s="277"/>
      <c r="K435" s="273"/>
      <c r="L435" s="273"/>
      <c r="M435" s="278"/>
      <c r="N435" s="279"/>
      <c r="O435" s="280"/>
      <c r="P435" s="280"/>
      <c r="Q435" s="280"/>
      <c r="R435" s="280"/>
      <c r="S435" s="280"/>
      <c r="T435" s="280"/>
      <c r="U435" s="280"/>
      <c r="V435" s="280"/>
      <c r="W435" s="280"/>
      <c r="X435" s="281"/>
      <c r="Y435" s="14"/>
      <c r="Z435" s="14"/>
      <c r="AA435" s="14"/>
      <c r="AB435" s="14"/>
      <c r="AC435" s="14"/>
      <c r="AD435" s="14"/>
      <c r="AE435" s="14"/>
      <c r="AT435" s="282" t="s">
        <v>149</v>
      </c>
      <c r="AU435" s="282" t="s">
        <v>85</v>
      </c>
      <c r="AV435" s="14" t="s">
        <v>146</v>
      </c>
      <c r="AW435" s="14" t="s">
        <v>5</v>
      </c>
      <c r="AX435" s="14" t="s">
        <v>85</v>
      </c>
      <c r="AY435" s="282" t="s">
        <v>139</v>
      </c>
    </row>
    <row r="436" s="12" customFormat="1">
      <c r="A436" s="12"/>
      <c r="B436" s="251"/>
      <c r="C436" s="252"/>
      <c r="D436" s="247" t="s">
        <v>149</v>
      </c>
      <c r="E436" s="253" t="s">
        <v>1</v>
      </c>
      <c r="F436" s="254" t="s">
        <v>155</v>
      </c>
      <c r="G436" s="252"/>
      <c r="H436" s="253" t="s">
        <v>1</v>
      </c>
      <c r="I436" s="255"/>
      <c r="J436" s="255"/>
      <c r="K436" s="252"/>
      <c r="L436" s="252"/>
      <c r="M436" s="256"/>
      <c r="N436" s="257"/>
      <c r="O436" s="258"/>
      <c r="P436" s="258"/>
      <c r="Q436" s="258"/>
      <c r="R436" s="258"/>
      <c r="S436" s="258"/>
      <c r="T436" s="258"/>
      <c r="U436" s="258"/>
      <c r="V436" s="258"/>
      <c r="W436" s="258"/>
      <c r="X436" s="259"/>
      <c r="Y436" s="12"/>
      <c r="Z436" s="12"/>
      <c r="AA436" s="12"/>
      <c r="AB436" s="12"/>
      <c r="AC436" s="12"/>
      <c r="AD436" s="12"/>
      <c r="AE436" s="12"/>
      <c r="AT436" s="260" t="s">
        <v>149</v>
      </c>
      <c r="AU436" s="260" t="s">
        <v>85</v>
      </c>
      <c r="AV436" s="12" t="s">
        <v>85</v>
      </c>
      <c r="AW436" s="12" t="s">
        <v>5</v>
      </c>
      <c r="AX436" s="12" t="s">
        <v>77</v>
      </c>
      <c r="AY436" s="260" t="s">
        <v>139</v>
      </c>
    </row>
    <row r="437" s="2" customFormat="1" ht="21.75" customHeight="1">
      <c r="A437" s="37"/>
      <c r="B437" s="38"/>
      <c r="C437" s="231" t="s">
        <v>343</v>
      </c>
      <c r="D437" s="231" t="s">
        <v>140</v>
      </c>
      <c r="E437" s="232" t="s">
        <v>344</v>
      </c>
      <c r="F437" s="233" t="s">
        <v>345</v>
      </c>
      <c r="G437" s="234" t="s">
        <v>164</v>
      </c>
      <c r="H437" s="235">
        <v>292</v>
      </c>
      <c r="I437" s="236"/>
      <c r="J437" s="237"/>
      <c r="K437" s="238">
        <f>ROUND(P437*H437,2)</f>
        <v>0</v>
      </c>
      <c r="L437" s="233" t="s">
        <v>144</v>
      </c>
      <c r="M437" s="239"/>
      <c r="N437" s="240" t="s">
        <v>1</v>
      </c>
      <c r="O437" s="241" t="s">
        <v>40</v>
      </c>
      <c r="P437" s="242">
        <f>I437+J437</f>
        <v>0</v>
      </c>
      <c r="Q437" s="242">
        <f>ROUND(I437*H437,2)</f>
        <v>0</v>
      </c>
      <c r="R437" s="242">
        <f>ROUND(J437*H437,2)</f>
        <v>0</v>
      </c>
      <c r="S437" s="90"/>
      <c r="T437" s="243">
        <f>S437*H437</f>
        <v>0</v>
      </c>
      <c r="U437" s="243">
        <v>9.0000000000000006E-05</v>
      </c>
      <c r="V437" s="243">
        <f>U437*H437</f>
        <v>0.026280000000000001</v>
      </c>
      <c r="W437" s="243">
        <v>0</v>
      </c>
      <c r="X437" s="244">
        <f>W437*H437</f>
        <v>0</v>
      </c>
      <c r="Y437" s="37"/>
      <c r="Z437" s="37"/>
      <c r="AA437" s="37"/>
      <c r="AB437" s="37"/>
      <c r="AC437" s="37"/>
      <c r="AD437" s="37"/>
      <c r="AE437" s="37"/>
      <c r="AR437" s="245" t="s">
        <v>145</v>
      </c>
      <c r="AT437" s="245" t="s">
        <v>140</v>
      </c>
      <c r="AU437" s="245" t="s">
        <v>85</v>
      </c>
      <c r="AY437" s="16" t="s">
        <v>139</v>
      </c>
      <c r="BE437" s="246">
        <f>IF(O437="základní",K437,0)</f>
        <v>0</v>
      </c>
      <c r="BF437" s="246">
        <f>IF(O437="snížená",K437,0)</f>
        <v>0</v>
      </c>
      <c r="BG437" s="246">
        <f>IF(O437="zákl. přenesená",K437,0)</f>
        <v>0</v>
      </c>
      <c r="BH437" s="246">
        <f>IF(O437="sníž. přenesená",K437,0)</f>
        <v>0</v>
      </c>
      <c r="BI437" s="246">
        <f>IF(O437="nulová",K437,0)</f>
        <v>0</v>
      </c>
      <c r="BJ437" s="16" t="s">
        <v>85</v>
      </c>
      <c r="BK437" s="246">
        <f>ROUND(P437*H437,2)</f>
        <v>0</v>
      </c>
      <c r="BL437" s="16" t="s">
        <v>146</v>
      </c>
      <c r="BM437" s="245" t="s">
        <v>346</v>
      </c>
    </row>
    <row r="438" s="2" customFormat="1">
      <c r="A438" s="37"/>
      <c r="B438" s="38"/>
      <c r="C438" s="39"/>
      <c r="D438" s="247" t="s">
        <v>148</v>
      </c>
      <c r="E438" s="39"/>
      <c r="F438" s="248" t="s">
        <v>345</v>
      </c>
      <c r="G438" s="39"/>
      <c r="H438" s="39"/>
      <c r="I438" s="144"/>
      <c r="J438" s="144"/>
      <c r="K438" s="39"/>
      <c r="L438" s="39"/>
      <c r="M438" s="43"/>
      <c r="N438" s="249"/>
      <c r="O438" s="250"/>
      <c r="P438" s="90"/>
      <c r="Q438" s="90"/>
      <c r="R438" s="90"/>
      <c r="S438" s="90"/>
      <c r="T438" s="90"/>
      <c r="U438" s="90"/>
      <c r="V438" s="90"/>
      <c r="W438" s="90"/>
      <c r="X438" s="91"/>
      <c r="Y438" s="37"/>
      <c r="Z438" s="37"/>
      <c r="AA438" s="37"/>
      <c r="AB438" s="37"/>
      <c r="AC438" s="37"/>
      <c r="AD438" s="37"/>
      <c r="AE438" s="37"/>
      <c r="AT438" s="16" t="s">
        <v>148</v>
      </c>
      <c r="AU438" s="16" t="s">
        <v>85</v>
      </c>
    </row>
    <row r="439" s="12" customFormat="1">
      <c r="A439" s="12"/>
      <c r="B439" s="251"/>
      <c r="C439" s="252"/>
      <c r="D439" s="247" t="s">
        <v>149</v>
      </c>
      <c r="E439" s="253" t="s">
        <v>1</v>
      </c>
      <c r="F439" s="254" t="s">
        <v>301</v>
      </c>
      <c r="G439" s="252"/>
      <c r="H439" s="253" t="s">
        <v>1</v>
      </c>
      <c r="I439" s="255"/>
      <c r="J439" s="255"/>
      <c r="K439" s="252"/>
      <c r="L439" s="252"/>
      <c r="M439" s="256"/>
      <c r="N439" s="257"/>
      <c r="O439" s="258"/>
      <c r="P439" s="258"/>
      <c r="Q439" s="258"/>
      <c r="R439" s="258"/>
      <c r="S439" s="258"/>
      <c r="T439" s="258"/>
      <c r="U439" s="258"/>
      <c r="V439" s="258"/>
      <c r="W439" s="258"/>
      <c r="X439" s="259"/>
      <c r="Y439" s="12"/>
      <c r="Z439" s="12"/>
      <c r="AA439" s="12"/>
      <c r="AB439" s="12"/>
      <c r="AC439" s="12"/>
      <c r="AD439" s="12"/>
      <c r="AE439" s="12"/>
      <c r="AT439" s="260" t="s">
        <v>149</v>
      </c>
      <c r="AU439" s="260" t="s">
        <v>85</v>
      </c>
      <c r="AV439" s="12" t="s">
        <v>85</v>
      </c>
      <c r="AW439" s="12" t="s">
        <v>5</v>
      </c>
      <c r="AX439" s="12" t="s">
        <v>77</v>
      </c>
      <c r="AY439" s="260" t="s">
        <v>139</v>
      </c>
    </row>
    <row r="440" s="13" customFormat="1">
      <c r="A440" s="13"/>
      <c r="B440" s="261"/>
      <c r="C440" s="262"/>
      <c r="D440" s="247" t="s">
        <v>149</v>
      </c>
      <c r="E440" s="263" t="s">
        <v>1</v>
      </c>
      <c r="F440" s="264" t="s">
        <v>339</v>
      </c>
      <c r="G440" s="262"/>
      <c r="H440" s="265">
        <v>132</v>
      </c>
      <c r="I440" s="266"/>
      <c r="J440" s="266"/>
      <c r="K440" s="262"/>
      <c r="L440" s="262"/>
      <c r="M440" s="267"/>
      <c r="N440" s="268"/>
      <c r="O440" s="269"/>
      <c r="P440" s="269"/>
      <c r="Q440" s="269"/>
      <c r="R440" s="269"/>
      <c r="S440" s="269"/>
      <c r="T440" s="269"/>
      <c r="U440" s="269"/>
      <c r="V440" s="269"/>
      <c r="W440" s="269"/>
      <c r="X440" s="270"/>
      <c r="Y440" s="13"/>
      <c r="Z440" s="13"/>
      <c r="AA440" s="13"/>
      <c r="AB440" s="13"/>
      <c r="AC440" s="13"/>
      <c r="AD440" s="13"/>
      <c r="AE440" s="13"/>
      <c r="AT440" s="271" t="s">
        <v>149</v>
      </c>
      <c r="AU440" s="271" t="s">
        <v>85</v>
      </c>
      <c r="AV440" s="13" t="s">
        <v>87</v>
      </c>
      <c r="AW440" s="13" t="s">
        <v>5</v>
      </c>
      <c r="AX440" s="13" t="s">
        <v>77</v>
      </c>
      <c r="AY440" s="271" t="s">
        <v>139</v>
      </c>
    </row>
    <row r="441" s="12" customFormat="1">
      <c r="A441" s="12"/>
      <c r="B441" s="251"/>
      <c r="C441" s="252"/>
      <c r="D441" s="247" t="s">
        <v>149</v>
      </c>
      <c r="E441" s="253" t="s">
        <v>1</v>
      </c>
      <c r="F441" s="254" t="s">
        <v>303</v>
      </c>
      <c r="G441" s="252"/>
      <c r="H441" s="253" t="s">
        <v>1</v>
      </c>
      <c r="I441" s="255"/>
      <c r="J441" s="255"/>
      <c r="K441" s="252"/>
      <c r="L441" s="252"/>
      <c r="M441" s="256"/>
      <c r="N441" s="257"/>
      <c r="O441" s="258"/>
      <c r="P441" s="258"/>
      <c r="Q441" s="258"/>
      <c r="R441" s="258"/>
      <c r="S441" s="258"/>
      <c r="T441" s="258"/>
      <c r="U441" s="258"/>
      <c r="V441" s="258"/>
      <c r="W441" s="258"/>
      <c r="X441" s="259"/>
      <c r="Y441" s="12"/>
      <c r="Z441" s="12"/>
      <c r="AA441" s="12"/>
      <c r="AB441" s="12"/>
      <c r="AC441" s="12"/>
      <c r="AD441" s="12"/>
      <c r="AE441" s="12"/>
      <c r="AT441" s="260" t="s">
        <v>149</v>
      </c>
      <c r="AU441" s="260" t="s">
        <v>85</v>
      </c>
      <c r="AV441" s="12" t="s">
        <v>85</v>
      </c>
      <c r="AW441" s="12" t="s">
        <v>5</v>
      </c>
      <c r="AX441" s="12" t="s">
        <v>77</v>
      </c>
      <c r="AY441" s="260" t="s">
        <v>139</v>
      </c>
    </row>
    <row r="442" s="13" customFormat="1">
      <c r="A442" s="13"/>
      <c r="B442" s="261"/>
      <c r="C442" s="262"/>
      <c r="D442" s="247" t="s">
        <v>149</v>
      </c>
      <c r="E442" s="263" t="s">
        <v>1</v>
      </c>
      <c r="F442" s="264" t="s">
        <v>339</v>
      </c>
      <c r="G442" s="262"/>
      <c r="H442" s="265">
        <v>132</v>
      </c>
      <c r="I442" s="266"/>
      <c r="J442" s="266"/>
      <c r="K442" s="262"/>
      <c r="L442" s="262"/>
      <c r="M442" s="267"/>
      <c r="N442" s="268"/>
      <c r="O442" s="269"/>
      <c r="P442" s="269"/>
      <c r="Q442" s="269"/>
      <c r="R442" s="269"/>
      <c r="S442" s="269"/>
      <c r="T442" s="269"/>
      <c r="U442" s="269"/>
      <c r="V442" s="269"/>
      <c r="W442" s="269"/>
      <c r="X442" s="270"/>
      <c r="Y442" s="13"/>
      <c r="Z442" s="13"/>
      <c r="AA442" s="13"/>
      <c r="AB442" s="13"/>
      <c r="AC442" s="13"/>
      <c r="AD442" s="13"/>
      <c r="AE442" s="13"/>
      <c r="AT442" s="271" t="s">
        <v>149</v>
      </c>
      <c r="AU442" s="271" t="s">
        <v>85</v>
      </c>
      <c r="AV442" s="13" t="s">
        <v>87</v>
      </c>
      <c r="AW442" s="13" t="s">
        <v>5</v>
      </c>
      <c r="AX442" s="13" t="s">
        <v>77</v>
      </c>
      <c r="AY442" s="271" t="s">
        <v>139</v>
      </c>
    </row>
    <row r="443" s="12" customFormat="1">
      <c r="A443" s="12"/>
      <c r="B443" s="251"/>
      <c r="C443" s="252"/>
      <c r="D443" s="247" t="s">
        <v>149</v>
      </c>
      <c r="E443" s="253" t="s">
        <v>1</v>
      </c>
      <c r="F443" s="254" t="s">
        <v>197</v>
      </c>
      <c r="G443" s="252"/>
      <c r="H443" s="253" t="s">
        <v>1</v>
      </c>
      <c r="I443" s="255"/>
      <c r="J443" s="255"/>
      <c r="K443" s="252"/>
      <c r="L443" s="252"/>
      <c r="M443" s="256"/>
      <c r="N443" s="257"/>
      <c r="O443" s="258"/>
      <c r="P443" s="258"/>
      <c r="Q443" s="258"/>
      <c r="R443" s="258"/>
      <c r="S443" s="258"/>
      <c r="T443" s="258"/>
      <c r="U443" s="258"/>
      <c r="V443" s="258"/>
      <c r="W443" s="258"/>
      <c r="X443" s="259"/>
      <c r="Y443" s="12"/>
      <c r="Z443" s="12"/>
      <c r="AA443" s="12"/>
      <c r="AB443" s="12"/>
      <c r="AC443" s="12"/>
      <c r="AD443" s="12"/>
      <c r="AE443" s="12"/>
      <c r="AT443" s="260" t="s">
        <v>149</v>
      </c>
      <c r="AU443" s="260" t="s">
        <v>85</v>
      </c>
      <c r="AV443" s="12" t="s">
        <v>85</v>
      </c>
      <c r="AW443" s="12" t="s">
        <v>5</v>
      </c>
      <c r="AX443" s="12" t="s">
        <v>77</v>
      </c>
      <c r="AY443" s="260" t="s">
        <v>139</v>
      </c>
    </row>
    <row r="444" s="13" customFormat="1">
      <c r="A444" s="13"/>
      <c r="B444" s="261"/>
      <c r="C444" s="262"/>
      <c r="D444" s="247" t="s">
        <v>149</v>
      </c>
      <c r="E444" s="263" t="s">
        <v>1</v>
      </c>
      <c r="F444" s="264" t="s">
        <v>234</v>
      </c>
      <c r="G444" s="262"/>
      <c r="H444" s="265">
        <v>4</v>
      </c>
      <c r="I444" s="266"/>
      <c r="J444" s="266"/>
      <c r="K444" s="262"/>
      <c r="L444" s="262"/>
      <c r="M444" s="267"/>
      <c r="N444" s="268"/>
      <c r="O444" s="269"/>
      <c r="P444" s="269"/>
      <c r="Q444" s="269"/>
      <c r="R444" s="269"/>
      <c r="S444" s="269"/>
      <c r="T444" s="269"/>
      <c r="U444" s="269"/>
      <c r="V444" s="269"/>
      <c r="W444" s="269"/>
      <c r="X444" s="270"/>
      <c r="Y444" s="13"/>
      <c r="Z444" s="13"/>
      <c r="AA444" s="13"/>
      <c r="AB444" s="13"/>
      <c r="AC444" s="13"/>
      <c r="AD444" s="13"/>
      <c r="AE444" s="13"/>
      <c r="AT444" s="271" t="s">
        <v>149</v>
      </c>
      <c r="AU444" s="271" t="s">
        <v>85</v>
      </c>
      <c r="AV444" s="13" t="s">
        <v>87</v>
      </c>
      <c r="AW444" s="13" t="s">
        <v>5</v>
      </c>
      <c r="AX444" s="13" t="s">
        <v>77</v>
      </c>
      <c r="AY444" s="271" t="s">
        <v>139</v>
      </c>
    </row>
    <row r="445" s="12" customFormat="1">
      <c r="A445" s="12"/>
      <c r="B445" s="251"/>
      <c r="C445" s="252"/>
      <c r="D445" s="247" t="s">
        <v>149</v>
      </c>
      <c r="E445" s="253" t="s">
        <v>1</v>
      </c>
      <c r="F445" s="254" t="s">
        <v>198</v>
      </c>
      <c r="G445" s="252"/>
      <c r="H445" s="253" t="s">
        <v>1</v>
      </c>
      <c r="I445" s="255"/>
      <c r="J445" s="255"/>
      <c r="K445" s="252"/>
      <c r="L445" s="252"/>
      <c r="M445" s="256"/>
      <c r="N445" s="257"/>
      <c r="O445" s="258"/>
      <c r="P445" s="258"/>
      <c r="Q445" s="258"/>
      <c r="R445" s="258"/>
      <c r="S445" s="258"/>
      <c r="T445" s="258"/>
      <c r="U445" s="258"/>
      <c r="V445" s="258"/>
      <c r="W445" s="258"/>
      <c r="X445" s="259"/>
      <c r="Y445" s="12"/>
      <c r="Z445" s="12"/>
      <c r="AA445" s="12"/>
      <c r="AB445" s="12"/>
      <c r="AC445" s="12"/>
      <c r="AD445" s="12"/>
      <c r="AE445" s="12"/>
      <c r="AT445" s="260" t="s">
        <v>149</v>
      </c>
      <c r="AU445" s="260" t="s">
        <v>85</v>
      </c>
      <c r="AV445" s="12" t="s">
        <v>85</v>
      </c>
      <c r="AW445" s="12" t="s">
        <v>5</v>
      </c>
      <c r="AX445" s="12" t="s">
        <v>77</v>
      </c>
      <c r="AY445" s="260" t="s">
        <v>139</v>
      </c>
    </row>
    <row r="446" s="13" customFormat="1">
      <c r="A446" s="13"/>
      <c r="B446" s="261"/>
      <c r="C446" s="262"/>
      <c r="D446" s="247" t="s">
        <v>149</v>
      </c>
      <c r="E446" s="263" t="s">
        <v>1</v>
      </c>
      <c r="F446" s="264" t="s">
        <v>221</v>
      </c>
      <c r="G446" s="262"/>
      <c r="H446" s="265">
        <v>8</v>
      </c>
      <c r="I446" s="266"/>
      <c r="J446" s="266"/>
      <c r="K446" s="262"/>
      <c r="L446" s="262"/>
      <c r="M446" s="267"/>
      <c r="N446" s="268"/>
      <c r="O446" s="269"/>
      <c r="P446" s="269"/>
      <c r="Q446" s="269"/>
      <c r="R446" s="269"/>
      <c r="S446" s="269"/>
      <c r="T446" s="269"/>
      <c r="U446" s="269"/>
      <c r="V446" s="269"/>
      <c r="W446" s="269"/>
      <c r="X446" s="270"/>
      <c r="Y446" s="13"/>
      <c r="Z446" s="13"/>
      <c r="AA446" s="13"/>
      <c r="AB446" s="13"/>
      <c r="AC446" s="13"/>
      <c r="AD446" s="13"/>
      <c r="AE446" s="13"/>
      <c r="AT446" s="271" t="s">
        <v>149</v>
      </c>
      <c r="AU446" s="271" t="s">
        <v>85</v>
      </c>
      <c r="AV446" s="13" t="s">
        <v>87</v>
      </c>
      <c r="AW446" s="13" t="s">
        <v>5</v>
      </c>
      <c r="AX446" s="13" t="s">
        <v>77</v>
      </c>
      <c r="AY446" s="271" t="s">
        <v>139</v>
      </c>
    </row>
    <row r="447" s="12" customFormat="1">
      <c r="A447" s="12"/>
      <c r="B447" s="251"/>
      <c r="C447" s="252"/>
      <c r="D447" s="247" t="s">
        <v>149</v>
      </c>
      <c r="E447" s="253" t="s">
        <v>1</v>
      </c>
      <c r="F447" s="254" t="s">
        <v>199</v>
      </c>
      <c r="G447" s="252"/>
      <c r="H447" s="253" t="s">
        <v>1</v>
      </c>
      <c r="I447" s="255"/>
      <c r="J447" s="255"/>
      <c r="K447" s="252"/>
      <c r="L447" s="252"/>
      <c r="M447" s="256"/>
      <c r="N447" s="257"/>
      <c r="O447" s="258"/>
      <c r="P447" s="258"/>
      <c r="Q447" s="258"/>
      <c r="R447" s="258"/>
      <c r="S447" s="258"/>
      <c r="T447" s="258"/>
      <c r="U447" s="258"/>
      <c r="V447" s="258"/>
      <c r="W447" s="258"/>
      <c r="X447" s="259"/>
      <c r="Y447" s="12"/>
      <c r="Z447" s="12"/>
      <c r="AA447" s="12"/>
      <c r="AB447" s="12"/>
      <c r="AC447" s="12"/>
      <c r="AD447" s="12"/>
      <c r="AE447" s="12"/>
      <c r="AT447" s="260" t="s">
        <v>149</v>
      </c>
      <c r="AU447" s="260" t="s">
        <v>85</v>
      </c>
      <c r="AV447" s="12" t="s">
        <v>85</v>
      </c>
      <c r="AW447" s="12" t="s">
        <v>5</v>
      </c>
      <c r="AX447" s="12" t="s">
        <v>77</v>
      </c>
      <c r="AY447" s="260" t="s">
        <v>139</v>
      </c>
    </row>
    <row r="448" s="13" customFormat="1">
      <c r="A448" s="13"/>
      <c r="B448" s="261"/>
      <c r="C448" s="262"/>
      <c r="D448" s="247" t="s">
        <v>149</v>
      </c>
      <c r="E448" s="263" t="s">
        <v>1</v>
      </c>
      <c r="F448" s="264" t="s">
        <v>342</v>
      </c>
      <c r="G448" s="262"/>
      <c r="H448" s="265">
        <v>16</v>
      </c>
      <c r="I448" s="266"/>
      <c r="J448" s="266"/>
      <c r="K448" s="262"/>
      <c r="L448" s="262"/>
      <c r="M448" s="267"/>
      <c r="N448" s="268"/>
      <c r="O448" s="269"/>
      <c r="P448" s="269"/>
      <c r="Q448" s="269"/>
      <c r="R448" s="269"/>
      <c r="S448" s="269"/>
      <c r="T448" s="269"/>
      <c r="U448" s="269"/>
      <c r="V448" s="269"/>
      <c r="W448" s="269"/>
      <c r="X448" s="270"/>
      <c r="Y448" s="13"/>
      <c r="Z448" s="13"/>
      <c r="AA448" s="13"/>
      <c r="AB448" s="13"/>
      <c r="AC448" s="13"/>
      <c r="AD448" s="13"/>
      <c r="AE448" s="13"/>
      <c r="AT448" s="271" t="s">
        <v>149</v>
      </c>
      <c r="AU448" s="271" t="s">
        <v>85</v>
      </c>
      <c r="AV448" s="13" t="s">
        <v>87</v>
      </c>
      <c r="AW448" s="13" t="s">
        <v>5</v>
      </c>
      <c r="AX448" s="13" t="s">
        <v>77</v>
      </c>
      <c r="AY448" s="271" t="s">
        <v>139</v>
      </c>
    </row>
    <row r="449" s="14" customFormat="1">
      <c r="A449" s="14"/>
      <c r="B449" s="272"/>
      <c r="C449" s="273"/>
      <c r="D449" s="247" t="s">
        <v>149</v>
      </c>
      <c r="E449" s="274" t="s">
        <v>1</v>
      </c>
      <c r="F449" s="275" t="s">
        <v>154</v>
      </c>
      <c r="G449" s="273"/>
      <c r="H449" s="276">
        <v>292</v>
      </c>
      <c r="I449" s="277"/>
      <c r="J449" s="277"/>
      <c r="K449" s="273"/>
      <c r="L449" s="273"/>
      <c r="M449" s="278"/>
      <c r="N449" s="279"/>
      <c r="O449" s="280"/>
      <c r="P449" s="280"/>
      <c r="Q449" s="280"/>
      <c r="R449" s="280"/>
      <c r="S449" s="280"/>
      <c r="T449" s="280"/>
      <c r="U449" s="280"/>
      <c r="V449" s="280"/>
      <c r="W449" s="280"/>
      <c r="X449" s="281"/>
      <c r="Y449" s="14"/>
      <c r="Z449" s="14"/>
      <c r="AA449" s="14"/>
      <c r="AB449" s="14"/>
      <c r="AC449" s="14"/>
      <c r="AD449" s="14"/>
      <c r="AE449" s="14"/>
      <c r="AT449" s="282" t="s">
        <v>149</v>
      </c>
      <c r="AU449" s="282" t="s">
        <v>85</v>
      </c>
      <c r="AV449" s="14" t="s">
        <v>146</v>
      </c>
      <c r="AW449" s="14" t="s">
        <v>5</v>
      </c>
      <c r="AX449" s="14" t="s">
        <v>85</v>
      </c>
      <c r="AY449" s="282" t="s">
        <v>139</v>
      </c>
    </row>
    <row r="450" s="12" customFormat="1">
      <c r="A450" s="12"/>
      <c r="B450" s="251"/>
      <c r="C450" s="252"/>
      <c r="D450" s="247" t="s">
        <v>149</v>
      </c>
      <c r="E450" s="253" t="s">
        <v>1</v>
      </c>
      <c r="F450" s="254" t="s">
        <v>155</v>
      </c>
      <c r="G450" s="252"/>
      <c r="H450" s="253" t="s">
        <v>1</v>
      </c>
      <c r="I450" s="255"/>
      <c r="J450" s="255"/>
      <c r="K450" s="252"/>
      <c r="L450" s="252"/>
      <c r="M450" s="256"/>
      <c r="N450" s="257"/>
      <c r="O450" s="258"/>
      <c r="P450" s="258"/>
      <c r="Q450" s="258"/>
      <c r="R450" s="258"/>
      <c r="S450" s="258"/>
      <c r="T450" s="258"/>
      <c r="U450" s="258"/>
      <c r="V450" s="258"/>
      <c r="W450" s="258"/>
      <c r="X450" s="259"/>
      <c r="Y450" s="12"/>
      <c r="Z450" s="12"/>
      <c r="AA450" s="12"/>
      <c r="AB450" s="12"/>
      <c r="AC450" s="12"/>
      <c r="AD450" s="12"/>
      <c r="AE450" s="12"/>
      <c r="AT450" s="260" t="s">
        <v>149</v>
      </c>
      <c r="AU450" s="260" t="s">
        <v>85</v>
      </c>
      <c r="AV450" s="12" t="s">
        <v>85</v>
      </c>
      <c r="AW450" s="12" t="s">
        <v>5</v>
      </c>
      <c r="AX450" s="12" t="s">
        <v>77</v>
      </c>
      <c r="AY450" s="260" t="s">
        <v>139</v>
      </c>
    </row>
    <row r="451" s="2" customFormat="1" ht="21.75" customHeight="1">
      <c r="A451" s="37"/>
      <c r="B451" s="38"/>
      <c r="C451" s="231" t="s">
        <v>347</v>
      </c>
      <c r="D451" s="231" t="s">
        <v>140</v>
      </c>
      <c r="E451" s="232" t="s">
        <v>348</v>
      </c>
      <c r="F451" s="233" t="s">
        <v>349</v>
      </c>
      <c r="G451" s="234" t="s">
        <v>350</v>
      </c>
      <c r="H451" s="235">
        <v>30</v>
      </c>
      <c r="I451" s="236"/>
      <c r="J451" s="237"/>
      <c r="K451" s="238">
        <f>ROUND(P451*H451,2)</f>
        <v>0</v>
      </c>
      <c r="L451" s="233" t="s">
        <v>144</v>
      </c>
      <c r="M451" s="239"/>
      <c r="N451" s="240" t="s">
        <v>1</v>
      </c>
      <c r="O451" s="241" t="s">
        <v>40</v>
      </c>
      <c r="P451" s="242">
        <f>I451+J451</f>
        <v>0</v>
      </c>
      <c r="Q451" s="242">
        <f>ROUND(I451*H451,2)</f>
        <v>0</v>
      </c>
      <c r="R451" s="242">
        <f>ROUND(J451*H451,2)</f>
        <v>0</v>
      </c>
      <c r="S451" s="90"/>
      <c r="T451" s="243">
        <f>S451*H451</f>
        <v>0</v>
      </c>
      <c r="U451" s="243">
        <v>0.001</v>
      </c>
      <c r="V451" s="243">
        <f>U451*H451</f>
        <v>0.029999999999999999</v>
      </c>
      <c r="W451" s="243">
        <v>0</v>
      </c>
      <c r="X451" s="244">
        <f>W451*H451</f>
        <v>0</v>
      </c>
      <c r="Y451" s="37"/>
      <c r="Z451" s="37"/>
      <c r="AA451" s="37"/>
      <c r="AB451" s="37"/>
      <c r="AC451" s="37"/>
      <c r="AD451" s="37"/>
      <c r="AE451" s="37"/>
      <c r="AR451" s="245" t="s">
        <v>145</v>
      </c>
      <c r="AT451" s="245" t="s">
        <v>140</v>
      </c>
      <c r="AU451" s="245" t="s">
        <v>85</v>
      </c>
      <c r="AY451" s="16" t="s">
        <v>139</v>
      </c>
      <c r="BE451" s="246">
        <f>IF(O451="základní",K451,0)</f>
        <v>0</v>
      </c>
      <c r="BF451" s="246">
        <f>IF(O451="snížená",K451,0)</f>
        <v>0</v>
      </c>
      <c r="BG451" s="246">
        <f>IF(O451="zákl. přenesená",K451,0)</f>
        <v>0</v>
      </c>
      <c r="BH451" s="246">
        <f>IF(O451="sníž. přenesená",K451,0)</f>
        <v>0</v>
      </c>
      <c r="BI451" s="246">
        <f>IF(O451="nulová",K451,0)</f>
        <v>0</v>
      </c>
      <c r="BJ451" s="16" t="s">
        <v>85</v>
      </c>
      <c r="BK451" s="246">
        <f>ROUND(P451*H451,2)</f>
        <v>0</v>
      </c>
      <c r="BL451" s="16" t="s">
        <v>146</v>
      </c>
      <c r="BM451" s="245" t="s">
        <v>351</v>
      </c>
    </row>
    <row r="452" s="2" customFormat="1">
      <c r="A452" s="37"/>
      <c r="B452" s="38"/>
      <c r="C452" s="39"/>
      <c r="D452" s="247" t="s">
        <v>148</v>
      </c>
      <c r="E452" s="39"/>
      <c r="F452" s="248" t="s">
        <v>349</v>
      </c>
      <c r="G452" s="39"/>
      <c r="H452" s="39"/>
      <c r="I452" s="144"/>
      <c r="J452" s="144"/>
      <c r="K452" s="39"/>
      <c r="L452" s="39"/>
      <c r="M452" s="43"/>
      <c r="N452" s="249"/>
      <c r="O452" s="250"/>
      <c r="P452" s="90"/>
      <c r="Q452" s="90"/>
      <c r="R452" s="90"/>
      <c r="S452" s="90"/>
      <c r="T452" s="90"/>
      <c r="U452" s="90"/>
      <c r="V452" s="90"/>
      <c r="W452" s="90"/>
      <c r="X452" s="91"/>
      <c r="Y452" s="37"/>
      <c r="Z452" s="37"/>
      <c r="AA452" s="37"/>
      <c r="AB452" s="37"/>
      <c r="AC452" s="37"/>
      <c r="AD452" s="37"/>
      <c r="AE452" s="37"/>
      <c r="AT452" s="16" t="s">
        <v>148</v>
      </c>
      <c r="AU452" s="16" t="s">
        <v>85</v>
      </c>
    </row>
    <row r="453" s="12" customFormat="1">
      <c r="A453" s="12"/>
      <c r="B453" s="251"/>
      <c r="C453" s="252"/>
      <c r="D453" s="247" t="s">
        <v>149</v>
      </c>
      <c r="E453" s="253" t="s">
        <v>1</v>
      </c>
      <c r="F453" s="254" t="s">
        <v>211</v>
      </c>
      <c r="G453" s="252"/>
      <c r="H453" s="253" t="s">
        <v>1</v>
      </c>
      <c r="I453" s="255"/>
      <c r="J453" s="255"/>
      <c r="K453" s="252"/>
      <c r="L453" s="252"/>
      <c r="M453" s="256"/>
      <c r="N453" s="257"/>
      <c r="O453" s="258"/>
      <c r="P453" s="258"/>
      <c r="Q453" s="258"/>
      <c r="R453" s="258"/>
      <c r="S453" s="258"/>
      <c r="T453" s="258"/>
      <c r="U453" s="258"/>
      <c r="V453" s="258"/>
      <c r="W453" s="258"/>
      <c r="X453" s="259"/>
      <c r="Y453" s="12"/>
      <c r="Z453" s="12"/>
      <c r="AA453" s="12"/>
      <c r="AB453" s="12"/>
      <c r="AC453" s="12"/>
      <c r="AD453" s="12"/>
      <c r="AE453" s="12"/>
      <c r="AT453" s="260" t="s">
        <v>149</v>
      </c>
      <c r="AU453" s="260" t="s">
        <v>85</v>
      </c>
      <c r="AV453" s="12" t="s">
        <v>85</v>
      </c>
      <c r="AW453" s="12" t="s">
        <v>5</v>
      </c>
      <c r="AX453" s="12" t="s">
        <v>77</v>
      </c>
      <c r="AY453" s="260" t="s">
        <v>139</v>
      </c>
    </row>
    <row r="454" s="13" customFormat="1">
      <c r="A454" s="13"/>
      <c r="B454" s="261"/>
      <c r="C454" s="262"/>
      <c r="D454" s="247" t="s">
        <v>149</v>
      </c>
      <c r="E454" s="263" t="s">
        <v>1</v>
      </c>
      <c r="F454" s="264" t="s">
        <v>352</v>
      </c>
      <c r="G454" s="262"/>
      <c r="H454" s="265">
        <v>30</v>
      </c>
      <c r="I454" s="266"/>
      <c r="J454" s="266"/>
      <c r="K454" s="262"/>
      <c r="L454" s="262"/>
      <c r="M454" s="267"/>
      <c r="N454" s="268"/>
      <c r="O454" s="269"/>
      <c r="P454" s="269"/>
      <c r="Q454" s="269"/>
      <c r="R454" s="269"/>
      <c r="S454" s="269"/>
      <c r="T454" s="269"/>
      <c r="U454" s="269"/>
      <c r="V454" s="269"/>
      <c r="W454" s="269"/>
      <c r="X454" s="270"/>
      <c r="Y454" s="13"/>
      <c r="Z454" s="13"/>
      <c r="AA454" s="13"/>
      <c r="AB454" s="13"/>
      <c r="AC454" s="13"/>
      <c r="AD454" s="13"/>
      <c r="AE454" s="13"/>
      <c r="AT454" s="271" t="s">
        <v>149</v>
      </c>
      <c r="AU454" s="271" t="s">
        <v>85</v>
      </c>
      <c r="AV454" s="13" t="s">
        <v>87</v>
      </c>
      <c r="AW454" s="13" t="s">
        <v>5</v>
      </c>
      <c r="AX454" s="13" t="s">
        <v>77</v>
      </c>
      <c r="AY454" s="271" t="s">
        <v>139</v>
      </c>
    </row>
    <row r="455" s="14" customFormat="1">
      <c r="A455" s="14"/>
      <c r="B455" s="272"/>
      <c r="C455" s="273"/>
      <c r="D455" s="247" t="s">
        <v>149</v>
      </c>
      <c r="E455" s="274" t="s">
        <v>1</v>
      </c>
      <c r="F455" s="275" t="s">
        <v>154</v>
      </c>
      <c r="G455" s="273"/>
      <c r="H455" s="276">
        <v>30</v>
      </c>
      <c r="I455" s="277"/>
      <c r="J455" s="277"/>
      <c r="K455" s="273"/>
      <c r="L455" s="273"/>
      <c r="M455" s="278"/>
      <c r="N455" s="279"/>
      <c r="O455" s="280"/>
      <c r="P455" s="280"/>
      <c r="Q455" s="280"/>
      <c r="R455" s="280"/>
      <c r="S455" s="280"/>
      <c r="T455" s="280"/>
      <c r="U455" s="280"/>
      <c r="V455" s="280"/>
      <c r="W455" s="280"/>
      <c r="X455" s="281"/>
      <c r="Y455" s="14"/>
      <c r="Z455" s="14"/>
      <c r="AA455" s="14"/>
      <c r="AB455" s="14"/>
      <c r="AC455" s="14"/>
      <c r="AD455" s="14"/>
      <c r="AE455" s="14"/>
      <c r="AT455" s="282" t="s">
        <v>149</v>
      </c>
      <c r="AU455" s="282" t="s">
        <v>85</v>
      </c>
      <c r="AV455" s="14" t="s">
        <v>146</v>
      </c>
      <c r="AW455" s="14" t="s">
        <v>5</v>
      </c>
      <c r="AX455" s="14" t="s">
        <v>85</v>
      </c>
      <c r="AY455" s="282" t="s">
        <v>139</v>
      </c>
    </row>
    <row r="456" s="12" customFormat="1">
      <c r="A456" s="12"/>
      <c r="B456" s="251"/>
      <c r="C456" s="252"/>
      <c r="D456" s="247" t="s">
        <v>149</v>
      </c>
      <c r="E456" s="253" t="s">
        <v>1</v>
      </c>
      <c r="F456" s="254" t="s">
        <v>155</v>
      </c>
      <c r="G456" s="252"/>
      <c r="H456" s="253" t="s">
        <v>1</v>
      </c>
      <c r="I456" s="255"/>
      <c r="J456" s="255"/>
      <c r="K456" s="252"/>
      <c r="L456" s="252"/>
      <c r="M456" s="256"/>
      <c r="N456" s="257"/>
      <c r="O456" s="258"/>
      <c r="P456" s="258"/>
      <c r="Q456" s="258"/>
      <c r="R456" s="258"/>
      <c r="S456" s="258"/>
      <c r="T456" s="258"/>
      <c r="U456" s="258"/>
      <c r="V456" s="258"/>
      <c r="W456" s="258"/>
      <c r="X456" s="259"/>
      <c r="Y456" s="12"/>
      <c r="Z456" s="12"/>
      <c r="AA456" s="12"/>
      <c r="AB456" s="12"/>
      <c r="AC456" s="12"/>
      <c r="AD456" s="12"/>
      <c r="AE456" s="12"/>
      <c r="AT456" s="260" t="s">
        <v>149</v>
      </c>
      <c r="AU456" s="260" t="s">
        <v>85</v>
      </c>
      <c r="AV456" s="12" t="s">
        <v>85</v>
      </c>
      <c r="AW456" s="12" t="s">
        <v>5</v>
      </c>
      <c r="AX456" s="12" t="s">
        <v>77</v>
      </c>
      <c r="AY456" s="260" t="s">
        <v>139</v>
      </c>
    </row>
    <row r="457" s="11" customFormat="1" ht="25.92" customHeight="1">
      <c r="A457" s="11"/>
      <c r="B457" s="216"/>
      <c r="C457" s="217"/>
      <c r="D457" s="218" t="s">
        <v>76</v>
      </c>
      <c r="E457" s="219" t="s">
        <v>140</v>
      </c>
      <c r="F457" s="219" t="s">
        <v>106</v>
      </c>
      <c r="G457" s="217"/>
      <c r="H457" s="217"/>
      <c r="I457" s="220"/>
      <c r="J457" s="220"/>
      <c r="K457" s="221">
        <f>BK457</f>
        <v>0</v>
      </c>
      <c r="L457" s="217"/>
      <c r="M457" s="222"/>
      <c r="N457" s="223"/>
      <c r="O457" s="224"/>
      <c r="P457" s="224"/>
      <c r="Q457" s="225">
        <f>SUM(Q458:Q521)</f>
        <v>0</v>
      </c>
      <c r="R457" s="225">
        <f>SUM(R458:R521)</f>
        <v>0</v>
      </c>
      <c r="S457" s="224"/>
      <c r="T457" s="226">
        <f>SUM(T458:T521)</f>
        <v>0</v>
      </c>
      <c r="U457" s="224"/>
      <c r="V457" s="226">
        <f>SUM(V458:V521)</f>
        <v>4726.9875400000001</v>
      </c>
      <c r="W457" s="224"/>
      <c r="X457" s="227">
        <f>SUM(X458:X521)</f>
        <v>0</v>
      </c>
      <c r="Y457" s="11"/>
      <c r="Z457" s="11"/>
      <c r="AA457" s="11"/>
      <c r="AB457" s="11"/>
      <c r="AC457" s="11"/>
      <c r="AD457" s="11"/>
      <c r="AE457" s="11"/>
      <c r="AR457" s="228" t="s">
        <v>161</v>
      </c>
      <c r="AT457" s="229" t="s">
        <v>76</v>
      </c>
      <c r="AU457" s="229" t="s">
        <v>77</v>
      </c>
      <c r="AY457" s="228" t="s">
        <v>139</v>
      </c>
      <c r="BK457" s="230">
        <f>SUM(BK458:BK521)</f>
        <v>0</v>
      </c>
    </row>
    <row r="458" s="2" customFormat="1" ht="21.75" customHeight="1">
      <c r="A458" s="37"/>
      <c r="B458" s="38"/>
      <c r="C458" s="231" t="s">
        <v>353</v>
      </c>
      <c r="D458" s="231" t="s">
        <v>140</v>
      </c>
      <c r="E458" s="232" t="s">
        <v>354</v>
      </c>
      <c r="F458" s="233" t="s">
        <v>355</v>
      </c>
      <c r="G458" s="234" t="s">
        <v>164</v>
      </c>
      <c r="H458" s="235">
        <v>2</v>
      </c>
      <c r="I458" s="236"/>
      <c r="J458" s="237"/>
      <c r="K458" s="238">
        <f>ROUND(P458*H458,2)</f>
        <v>0</v>
      </c>
      <c r="L458" s="233" t="s">
        <v>144</v>
      </c>
      <c r="M458" s="239"/>
      <c r="N458" s="240" t="s">
        <v>1</v>
      </c>
      <c r="O458" s="241" t="s">
        <v>40</v>
      </c>
      <c r="P458" s="242">
        <f>I458+J458</f>
        <v>0</v>
      </c>
      <c r="Q458" s="242">
        <f>ROUND(I458*H458,2)</f>
        <v>0</v>
      </c>
      <c r="R458" s="242">
        <f>ROUND(J458*H458,2)</f>
        <v>0</v>
      </c>
      <c r="S458" s="90"/>
      <c r="T458" s="243">
        <f>S458*H458</f>
        <v>0</v>
      </c>
      <c r="U458" s="243">
        <v>1.5549999999999999</v>
      </c>
      <c r="V458" s="243">
        <f>U458*H458</f>
        <v>3.1099999999999999</v>
      </c>
      <c r="W458" s="243">
        <v>0</v>
      </c>
      <c r="X458" s="244">
        <f>W458*H458</f>
        <v>0</v>
      </c>
      <c r="Y458" s="37"/>
      <c r="Z458" s="37"/>
      <c r="AA458" s="37"/>
      <c r="AB458" s="37"/>
      <c r="AC458" s="37"/>
      <c r="AD458" s="37"/>
      <c r="AE458" s="37"/>
      <c r="AR458" s="245" t="s">
        <v>145</v>
      </c>
      <c r="AT458" s="245" t="s">
        <v>140</v>
      </c>
      <c r="AU458" s="245" t="s">
        <v>85</v>
      </c>
      <c r="AY458" s="16" t="s">
        <v>139</v>
      </c>
      <c r="BE458" s="246">
        <f>IF(O458="základní",K458,0)</f>
        <v>0</v>
      </c>
      <c r="BF458" s="246">
        <f>IF(O458="snížená",K458,0)</f>
        <v>0</v>
      </c>
      <c r="BG458" s="246">
        <f>IF(O458="zákl. přenesená",K458,0)</f>
        <v>0</v>
      </c>
      <c r="BH458" s="246">
        <f>IF(O458="sníž. přenesená",K458,0)</f>
        <v>0</v>
      </c>
      <c r="BI458" s="246">
        <f>IF(O458="nulová",K458,0)</f>
        <v>0</v>
      </c>
      <c r="BJ458" s="16" t="s">
        <v>85</v>
      </c>
      <c r="BK458" s="246">
        <f>ROUND(P458*H458,2)</f>
        <v>0</v>
      </c>
      <c r="BL458" s="16" t="s">
        <v>146</v>
      </c>
      <c r="BM458" s="245" t="s">
        <v>356</v>
      </c>
    </row>
    <row r="459" s="2" customFormat="1">
      <c r="A459" s="37"/>
      <c r="B459" s="38"/>
      <c r="C459" s="39"/>
      <c r="D459" s="247" t="s">
        <v>148</v>
      </c>
      <c r="E459" s="39"/>
      <c r="F459" s="248" t="s">
        <v>355</v>
      </c>
      <c r="G459" s="39"/>
      <c r="H459" s="39"/>
      <c r="I459" s="144"/>
      <c r="J459" s="144"/>
      <c r="K459" s="39"/>
      <c r="L459" s="39"/>
      <c r="M459" s="43"/>
      <c r="N459" s="249"/>
      <c r="O459" s="250"/>
      <c r="P459" s="90"/>
      <c r="Q459" s="90"/>
      <c r="R459" s="90"/>
      <c r="S459" s="90"/>
      <c r="T459" s="90"/>
      <c r="U459" s="90"/>
      <c r="V459" s="90"/>
      <c r="W459" s="90"/>
      <c r="X459" s="91"/>
      <c r="Y459" s="37"/>
      <c r="Z459" s="37"/>
      <c r="AA459" s="37"/>
      <c r="AB459" s="37"/>
      <c r="AC459" s="37"/>
      <c r="AD459" s="37"/>
      <c r="AE459" s="37"/>
      <c r="AT459" s="16" t="s">
        <v>148</v>
      </c>
      <c r="AU459" s="16" t="s">
        <v>85</v>
      </c>
    </row>
    <row r="460" s="12" customFormat="1">
      <c r="A460" s="12"/>
      <c r="B460" s="251"/>
      <c r="C460" s="252"/>
      <c r="D460" s="247" t="s">
        <v>149</v>
      </c>
      <c r="E460" s="253" t="s">
        <v>1</v>
      </c>
      <c r="F460" s="254" t="s">
        <v>170</v>
      </c>
      <c r="G460" s="252"/>
      <c r="H460" s="253" t="s">
        <v>1</v>
      </c>
      <c r="I460" s="255"/>
      <c r="J460" s="255"/>
      <c r="K460" s="252"/>
      <c r="L460" s="252"/>
      <c r="M460" s="256"/>
      <c r="N460" s="257"/>
      <c r="O460" s="258"/>
      <c r="P460" s="258"/>
      <c r="Q460" s="258"/>
      <c r="R460" s="258"/>
      <c r="S460" s="258"/>
      <c r="T460" s="258"/>
      <c r="U460" s="258"/>
      <c r="V460" s="258"/>
      <c r="W460" s="258"/>
      <c r="X460" s="259"/>
      <c r="Y460" s="12"/>
      <c r="Z460" s="12"/>
      <c r="AA460" s="12"/>
      <c r="AB460" s="12"/>
      <c r="AC460" s="12"/>
      <c r="AD460" s="12"/>
      <c r="AE460" s="12"/>
      <c r="AT460" s="260" t="s">
        <v>149</v>
      </c>
      <c r="AU460" s="260" t="s">
        <v>85</v>
      </c>
      <c r="AV460" s="12" t="s">
        <v>85</v>
      </c>
      <c r="AW460" s="12" t="s">
        <v>5</v>
      </c>
      <c r="AX460" s="12" t="s">
        <v>77</v>
      </c>
      <c r="AY460" s="260" t="s">
        <v>139</v>
      </c>
    </row>
    <row r="461" s="13" customFormat="1">
      <c r="A461" s="13"/>
      <c r="B461" s="261"/>
      <c r="C461" s="262"/>
      <c r="D461" s="247" t="s">
        <v>149</v>
      </c>
      <c r="E461" s="263" t="s">
        <v>1</v>
      </c>
      <c r="F461" s="264" t="s">
        <v>85</v>
      </c>
      <c r="G461" s="262"/>
      <c r="H461" s="265">
        <v>1</v>
      </c>
      <c r="I461" s="266"/>
      <c r="J461" s="266"/>
      <c r="K461" s="262"/>
      <c r="L461" s="262"/>
      <c r="M461" s="267"/>
      <c r="N461" s="268"/>
      <c r="O461" s="269"/>
      <c r="P461" s="269"/>
      <c r="Q461" s="269"/>
      <c r="R461" s="269"/>
      <c r="S461" s="269"/>
      <c r="T461" s="269"/>
      <c r="U461" s="269"/>
      <c r="V461" s="269"/>
      <c r="W461" s="269"/>
      <c r="X461" s="270"/>
      <c r="Y461" s="13"/>
      <c r="Z461" s="13"/>
      <c r="AA461" s="13"/>
      <c r="AB461" s="13"/>
      <c r="AC461" s="13"/>
      <c r="AD461" s="13"/>
      <c r="AE461" s="13"/>
      <c r="AT461" s="271" t="s">
        <v>149</v>
      </c>
      <c r="AU461" s="271" t="s">
        <v>85</v>
      </c>
      <c r="AV461" s="13" t="s">
        <v>87</v>
      </c>
      <c r="AW461" s="13" t="s">
        <v>5</v>
      </c>
      <c r="AX461" s="13" t="s">
        <v>77</v>
      </c>
      <c r="AY461" s="271" t="s">
        <v>139</v>
      </c>
    </row>
    <row r="462" s="12" customFormat="1">
      <c r="A462" s="12"/>
      <c r="B462" s="251"/>
      <c r="C462" s="252"/>
      <c r="D462" s="247" t="s">
        <v>149</v>
      </c>
      <c r="E462" s="253" t="s">
        <v>1</v>
      </c>
      <c r="F462" s="254" t="s">
        <v>173</v>
      </c>
      <c r="G462" s="252"/>
      <c r="H462" s="253" t="s">
        <v>1</v>
      </c>
      <c r="I462" s="255"/>
      <c r="J462" s="255"/>
      <c r="K462" s="252"/>
      <c r="L462" s="252"/>
      <c r="M462" s="256"/>
      <c r="N462" s="257"/>
      <c r="O462" s="258"/>
      <c r="P462" s="258"/>
      <c r="Q462" s="258"/>
      <c r="R462" s="258"/>
      <c r="S462" s="258"/>
      <c r="T462" s="258"/>
      <c r="U462" s="258"/>
      <c r="V462" s="258"/>
      <c r="W462" s="258"/>
      <c r="X462" s="259"/>
      <c r="Y462" s="12"/>
      <c r="Z462" s="12"/>
      <c r="AA462" s="12"/>
      <c r="AB462" s="12"/>
      <c r="AC462" s="12"/>
      <c r="AD462" s="12"/>
      <c r="AE462" s="12"/>
      <c r="AT462" s="260" t="s">
        <v>149</v>
      </c>
      <c r="AU462" s="260" t="s">
        <v>85</v>
      </c>
      <c r="AV462" s="12" t="s">
        <v>85</v>
      </c>
      <c r="AW462" s="12" t="s">
        <v>5</v>
      </c>
      <c r="AX462" s="12" t="s">
        <v>77</v>
      </c>
      <c r="AY462" s="260" t="s">
        <v>139</v>
      </c>
    </row>
    <row r="463" s="13" customFormat="1">
      <c r="A463" s="13"/>
      <c r="B463" s="261"/>
      <c r="C463" s="262"/>
      <c r="D463" s="247" t="s">
        <v>149</v>
      </c>
      <c r="E463" s="263" t="s">
        <v>1</v>
      </c>
      <c r="F463" s="264" t="s">
        <v>85</v>
      </c>
      <c r="G463" s="262"/>
      <c r="H463" s="265">
        <v>1</v>
      </c>
      <c r="I463" s="266"/>
      <c r="J463" s="266"/>
      <c r="K463" s="262"/>
      <c r="L463" s="262"/>
      <c r="M463" s="267"/>
      <c r="N463" s="268"/>
      <c r="O463" s="269"/>
      <c r="P463" s="269"/>
      <c r="Q463" s="269"/>
      <c r="R463" s="269"/>
      <c r="S463" s="269"/>
      <c r="T463" s="269"/>
      <c r="U463" s="269"/>
      <c r="V463" s="269"/>
      <c r="W463" s="269"/>
      <c r="X463" s="270"/>
      <c r="Y463" s="13"/>
      <c r="Z463" s="13"/>
      <c r="AA463" s="13"/>
      <c r="AB463" s="13"/>
      <c r="AC463" s="13"/>
      <c r="AD463" s="13"/>
      <c r="AE463" s="13"/>
      <c r="AT463" s="271" t="s">
        <v>149</v>
      </c>
      <c r="AU463" s="271" t="s">
        <v>85</v>
      </c>
      <c r="AV463" s="13" t="s">
        <v>87</v>
      </c>
      <c r="AW463" s="13" t="s">
        <v>5</v>
      </c>
      <c r="AX463" s="13" t="s">
        <v>77</v>
      </c>
      <c r="AY463" s="271" t="s">
        <v>139</v>
      </c>
    </row>
    <row r="464" s="14" customFormat="1">
      <c r="A464" s="14"/>
      <c r="B464" s="272"/>
      <c r="C464" s="273"/>
      <c r="D464" s="247" t="s">
        <v>149</v>
      </c>
      <c r="E464" s="274" t="s">
        <v>1</v>
      </c>
      <c r="F464" s="275" t="s">
        <v>154</v>
      </c>
      <c r="G464" s="273"/>
      <c r="H464" s="276">
        <v>2</v>
      </c>
      <c r="I464" s="277"/>
      <c r="J464" s="277"/>
      <c r="K464" s="273"/>
      <c r="L464" s="273"/>
      <c r="M464" s="278"/>
      <c r="N464" s="279"/>
      <c r="O464" s="280"/>
      <c r="P464" s="280"/>
      <c r="Q464" s="280"/>
      <c r="R464" s="280"/>
      <c r="S464" s="280"/>
      <c r="T464" s="280"/>
      <c r="U464" s="280"/>
      <c r="V464" s="280"/>
      <c r="W464" s="280"/>
      <c r="X464" s="281"/>
      <c r="Y464" s="14"/>
      <c r="Z464" s="14"/>
      <c r="AA464" s="14"/>
      <c r="AB464" s="14"/>
      <c r="AC464" s="14"/>
      <c r="AD464" s="14"/>
      <c r="AE464" s="14"/>
      <c r="AT464" s="282" t="s">
        <v>149</v>
      </c>
      <c r="AU464" s="282" t="s">
        <v>85</v>
      </c>
      <c r="AV464" s="14" t="s">
        <v>146</v>
      </c>
      <c r="AW464" s="14" t="s">
        <v>5</v>
      </c>
      <c r="AX464" s="14" t="s">
        <v>85</v>
      </c>
      <c r="AY464" s="282" t="s">
        <v>139</v>
      </c>
    </row>
    <row r="465" s="2" customFormat="1" ht="21.75" customHeight="1">
      <c r="A465" s="37"/>
      <c r="B465" s="38"/>
      <c r="C465" s="231" t="s">
        <v>357</v>
      </c>
      <c r="D465" s="231" t="s">
        <v>140</v>
      </c>
      <c r="E465" s="232" t="s">
        <v>358</v>
      </c>
      <c r="F465" s="233" t="s">
        <v>359</v>
      </c>
      <c r="G465" s="234" t="s">
        <v>164</v>
      </c>
      <c r="H465" s="235">
        <v>6</v>
      </c>
      <c r="I465" s="236"/>
      <c r="J465" s="237"/>
      <c r="K465" s="238">
        <f>ROUND(P465*H465,2)</f>
        <v>0</v>
      </c>
      <c r="L465" s="233" t="s">
        <v>144</v>
      </c>
      <c r="M465" s="239"/>
      <c r="N465" s="240" t="s">
        <v>1</v>
      </c>
      <c r="O465" s="241" t="s">
        <v>40</v>
      </c>
      <c r="P465" s="242">
        <f>I465+J465</f>
        <v>0</v>
      </c>
      <c r="Q465" s="242">
        <f>ROUND(I465*H465,2)</f>
        <v>0</v>
      </c>
      <c r="R465" s="242">
        <f>ROUND(J465*H465,2)</f>
        <v>0</v>
      </c>
      <c r="S465" s="90"/>
      <c r="T465" s="243">
        <f>S465*H465</f>
        <v>0</v>
      </c>
      <c r="U465" s="243">
        <v>0.002</v>
      </c>
      <c r="V465" s="243">
        <f>U465*H465</f>
        <v>0.012</v>
      </c>
      <c r="W465" s="243">
        <v>0</v>
      </c>
      <c r="X465" s="244">
        <f>W465*H465</f>
        <v>0</v>
      </c>
      <c r="Y465" s="37"/>
      <c r="Z465" s="37"/>
      <c r="AA465" s="37"/>
      <c r="AB465" s="37"/>
      <c r="AC465" s="37"/>
      <c r="AD465" s="37"/>
      <c r="AE465" s="37"/>
      <c r="AR465" s="245" t="s">
        <v>145</v>
      </c>
      <c r="AT465" s="245" t="s">
        <v>140</v>
      </c>
      <c r="AU465" s="245" t="s">
        <v>85</v>
      </c>
      <c r="AY465" s="16" t="s">
        <v>139</v>
      </c>
      <c r="BE465" s="246">
        <f>IF(O465="základní",K465,0)</f>
        <v>0</v>
      </c>
      <c r="BF465" s="246">
        <f>IF(O465="snížená",K465,0)</f>
        <v>0</v>
      </c>
      <c r="BG465" s="246">
        <f>IF(O465="zákl. přenesená",K465,0)</f>
        <v>0</v>
      </c>
      <c r="BH465" s="246">
        <f>IF(O465="sníž. přenesená",K465,0)</f>
        <v>0</v>
      </c>
      <c r="BI465" s="246">
        <f>IF(O465="nulová",K465,0)</f>
        <v>0</v>
      </c>
      <c r="BJ465" s="16" t="s">
        <v>85</v>
      </c>
      <c r="BK465" s="246">
        <f>ROUND(P465*H465,2)</f>
        <v>0</v>
      </c>
      <c r="BL465" s="16" t="s">
        <v>146</v>
      </c>
      <c r="BM465" s="245" t="s">
        <v>360</v>
      </c>
    </row>
    <row r="466" s="2" customFormat="1">
      <c r="A466" s="37"/>
      <c r="B466" s="38"/>
      <c r="C466" s="39"/>
      <c r="D466" s="247" t="s">
        <v>148</v>
      </c>
      <c r="E466" s="39"/>
      <c r="F466" s="248" t="s">
        <v>359</v>
      </c>
      <c r="G466" s="39"/>
      <c r="H466" s="39"/>
      <c r="I466" s="144"/>
      <c r="J466" s="144"/>
      <c r="K466" s="39"/>
      <c r="L466" s="39"/>
      <c r="M466" s="43"/>
      <c r="N466" s="249"/>
      <c r="O466" s="250"/>
      <c r="P466" s="90"/>
      <c r="Q466" s="90"/>
      <c r="R466" s="90"/>
      <c r="S466" s="90"/>
      <c r="T466" s="90"/>
      <c r="U466" s="90"/>
      <c r="V466" s="90"/>
      <c r="W466" s="90"/>
      <c r="X466" s="91"/>
      <c r="Y466" s="37"/>
      <c r="Z466" s="37"/>
      <c r="AA466" s="37"/>
      <c r="AB466" s="37"/>
      <c r="AC466" s="37"/>
      <c r="AD466" s="37"/>
      <c r="AE466" s="37"/>
      <c r="AT466" s="16" t="s">
        <v>148</v>
      </c>
      <c r="AU466" s="16" t="s">
        <v>85</v>
      </c>
    </row>
    <row r="467" s="12" customFormat="1">
      <c r="A467" s="12"/>
      <c r="B467" s="251"/>
      <c r="C467" s="252"/>
      <c r="D467" s="247" t="s">
        <v>149</v>
      </c>
      <c r="E467" s="253" t="s">
        <v>1</v>
      </c>
      <c r="F467" s="254" t="s">
        <v>167</v>
      </c>
      <c r="G467" s="252"/>
      <c r="H467" s="253" t="s">
        <v>1</v>
      </c>
      <c r="I467" s="255"/>
      <c r="J467" s="255"/>
      <c r="K467" s="252"/>
      <c r="L467" s="252"/>
      <c r="M467" s="256"/>
      <c r="N467" s="257"/>
      <c r="O467" s="258"/>
      <c r="P467" s="258"/>
      <c r="Q467" s="258"/>
      <c r="R467" s="258"/>
      <c r="S467" s="258"/>
      <c r="T467" s="258"/>
      <c r="U467" s="258"/>
      <c r="V467" s="258"/>
      <c r="W467" s="258"/>
      <c r="X467" s="259"/>
      <c r="Y467" s="12"/>
      <c r="Z467" s="12"/>
      <c r="AA467" s="12"/>
      <c r="AB467" s="12"/>
      <c r="AC467" s="12"/>
      <c r="AD467" s="12"/>
      <c r="AE467" s="12"/>
      <c r="AT467" s="260" t="s">
        <v>149</v>
      </c>
      <c r="AU467" s="260" t="s">
        <v>85</v>
      </c>
      <c r="AV467" s="12" t="s">
        <v>85</v>
      </c>
      <c r="AW467" s="12" t="s">
        <v>5</v>
      </c>
      <c r="AX467" s="12" t="s">
        <v>77</v>
      </c>
      <c r="AY467" s="260" t="s">
        <v>139</v>
      </c>
    </row>
    <row r="468" s="13" customFormat="1">
      <c r="A468" s="13"/>
      <c r="B468" s="261"/>
      <c r="C468" s="262"/>
      <c r="D468" s="247" t="s">
        <v>149</v>
      </c>
      <c r="E468" s="263" t="s">
        <v>1</v>
      </c>
      <c r="F468" s="264" t="s">
        <v>87</v>
      </c>
      <c r="G468" s="262"/>
      <c r="H468" s="265">
        <v>2</v>
      </c>
      <c r="I468" s="266"/>
      <c r="J468" s="266"/>
      <c r="K468" s="262"/>
      <c r="L468" s="262"/>
      <c r="M468" s="267"/>
      <c r="N468" s="268"/>
      <c r="O468" s="269"/>
      <c r="P468" s="269"/>
      <c r="Q468" s="269"/>
      <c r="R468" s="269"/>
      <c r="S468" s="269"/>
      <c r="T468" s="269"/>
      <c r="U468" s="269"/>
      <c r="V468" s="269"/>
      <c r="W468" s="269"/>
      <c r="X468" s="270"/>
      <c r="Y468" s="13"/>
      <c r="Z468" s="13"/>
      <c r="AA468" s="13"/>
      <c r="AB468" s="13"/>
      <c r="AC468" s="13"/>
      <c r="AD468" s="13"/>
      <c r="AE468" s="13"/>
      <c r="AT468" s="271" t="s">
        <v>149</v>
      </c>
      <c r="AU468" s="271" t="s">
        <v>85</v>
      </c>
      <c r="AV468" s="13" t="s">
        <v>87</v>
      </c>
      <c r="AW468" s="13" t="s">
        <v>5</v>
      </c>
      <c r="AX468" s="13" t="s">
        <v>77</v>
      </c>
      <c r="AY468" s="271" t="s">
        <v>139</v>
      </c>
    </row>
    <row r="469" s="12" customFormat="1">
      <c r="A469" s="12"/>
      <c r="B469" s="251"/>
      <c r="C469" s="252"/>
      <c r="D469" s="247" t="s">
        <v>149</v>
      </c>
      <c r="E469" s="253" t="s">
        <v>1</v>
      </c>
      <c r="F469" s="254" t="s">
        <v>170</v>
      </c>
      <c r="G469" s="252"/>
      <c r="H469" s="253" t="s">
        <v>1</v>
      </c>
      <c r="I469" s="255"/>
      <c r="J469" s="255"/>
      <c r="K469" s="252"/>
      <c r="L469" s="252"/>
      <c r="M469" s="256"/>
      <c r="N469" s="257"/>
      <c r="O469" s="258"/>
      <c r="P469" s="258"/>
      <c r="Q469" s="258"/>
      <c r="R469" s="258"/>
      <c r="S469" s="258"/>
      <c r="T469" s="258"/>
      <c r="U469" s="258"/>
      <c r="V469" s="258"/>
      <c r="W469" s="258"/>
      <c r="X469" s="259"/>
      <c r="Y469" s="12"/>
      <c r="Z469" s="12"/>
      <c r="AA469" s="12"/>
      <c r="AB469" s="12"/>
      <c r="AC469" s="12"/>
      <c r="AD469" s="12"/>
      <c r="AE469" s="12"/>
      <c r="AT469" s="260" t="s">
        <v>149</v>
      </c>
      <c r="AU469" s="260" t="s">
        <v>85</v>
      </c>
      <c r="AV469" s="12" t="s">
        <v>85</v>
      </c>
      <c r="AW469" s="12" t="s">
        <v>5</v>
      </c>
      <c r="AX469" s="12" t="s">
        <v>77</v>
      </c>
      <c r="AY469" s="260" t="s">
        <v>139</v>
      </c>
    </row>
    <row r="470" s="13" customFormat="1">
      <c r="A470" s="13"/>
      <c r="B470" s="261"/>
      <c r="C470" s="262"/>
      <c r="D470" s="247" t="s">
        <v>149</v>
      </c>
      <c r="E470" s="263" t="s">
        <v>1</v>
      </c>
      <c r="F470" s="264" t="s">
        <v>87</v>
      </c>
      <c r="G470" s="262"/>
      <c r="H470" s="265">
        <v>2</v>
      </c>
      <c r="I470" s="266"/>
      <c r="J470" s="266"/>
      <c r="K470" s="262"/>
      <c r="L470" s="262"/>
      <c r="M470" s="267"/>
      <c r="N470" s="268"/>
      <c r="O470" s="269"/>
      <c r="P470" s="269"/>
      <c r="Q470" s="269"/>
      <c r="R470" s="269"/>
      <c r="S470" s="269"/>
      <c r="T470" s="269"/>
      <c r="U470" s="269"/>
      <c r="V470" s="269"/>
      <c r="W470" s="269"/>
      <c r="X470" s="270"/>
      <c r="Y470" s="13"/>
      <c r="Z470" s="13"/>
      <c r="AA470" s="13"/>
      <c r="AB470" s="13"/>
      <c r="AC470" s="13"/>
      <c r="AD470" s="13"/>
      <c r="AE470" s="13"/>
      <c r="AT470" s="271" t="s">
        <v>149</v>
      </c>
      <c r="AU470" s="271" t="s">
        <v>85</v>
      </c>
      <c r="AV470" s="13" t="s">
        <v>87</v>
      </c>
      <c r="AW470" s="13" t="s">
        <v>5</v>
      </c>
      <c r="AX470" s="13" t="s">
        <v>77</v>
      </c>
      <c r="AY470" s="271" t="s">
        <v>139</v>
      </c>
    </row>
    <row r="471" s="12" customFormat="1">
      <c r="A471" s="12"/>
      <c r="B471" s="251"/>
      <c r="C471" s="252"/>
      <c r="D471" s="247" t="s">
        <v>149</v>
      </c>
      <c r="E471" s="253" t="s">
        <v>1</v>
      </c>
      <c r="F471" s="254" t="s">
        <v>173</v>
      </c>
      <c r="G471" s="252"/>
      <c r="H471" s="253" t="s">
        <v>1</v>
      </c>
      <c r="I471" s="255"/>
      <c r="J471" s="255"/>
      <c r="K471" s="252"/>
      <c r="L471" s="252"/>
      <c r="M471" s="256"/>
      <c r="N471" s="257"/>
      <c r="O471" s="258"/>
      <c r="P471" s="258"/>
      <c r="Q471" s="258"/>
      <c r="R471" s="258"/>
      <c r="S471" s="258"/>
      <c r="T471" s="258"/>
      <c r="U471" s="258"/>
      <c r="V471" s="258"/>
      <c r="W471" s="258"/>
      <c r="X471" s="259"/>
      <c r="Y471" s="12"/>
      <c r="Z471" s="12"/>
      <c r="AA471" s="12"/>
      <c r="AB471" s="12"/>
      <c r="AC471" s="12"/>
      <c r="AD471" s="12"/>
      <c r="AE471" s="12"/>
      <c r="AT471" s="260" t="s">
        <v>149</v>
      </c>
      <c r="AU471" s="260" t="s">
        <v>85</v>
      </c>
      <c r="AV471" s="12" t="s">
        <v>85</v>
      </c>
      <c r="AW471" s="12" t="s">
        <v>5</v>
      </c>
      <c r="AX471" s="12" t="s">
        <v>77</v>
      </c>
      <c r="AY471" s="260" t="s">
        <v>139</v>
      </c>
    </row>
    <row r="472" s="13" customFormat="1">
      <c r="A472" s="13"/>
      <c r="B472" s="261"/>
      <c r="C472" s="262"/>
      <c r="D472" s="247" t="s">
        <v>149</v>
      </c>
      <c r="E472" s="263" t="s">
        <v>1</v>
      </c>
      <c r="F472" s="264" t="s">
        <v>87</v>
      </c>
      <c r="G472" s="262"/>
      <c r="H472" s="265">
        <v>2</v>
      </c>
      <c r="I472" s="266"/>
      <c r="J472" s="266"/>
      <c r="K472" s="262"/>
      <c r="L472" s="262"/>
      <c r="M472" s="267"/>
      <c r="N472" s="268"/>
      <c r="O472" s="269"/>
      <c r="P472" s="269"/>
      <c r="Q472" s="269"/>
      <c r="R472" s="269"/>
      <c r="S472" s="269"/>
      <c r="T472" s="269"/>
      <c r="U472" s="269"/>
      <c r="V472" s="269"/>
      <c r="W472" s="269"/>
      <c r="X472" s="270"/>
      <c r="Y472" s="13"/>
      <c r="Z472" s="13"/>
      <c r="AA472" s="13"/>
      <c r="AB472" s="13"/>
      <c r="AC472" s="13"/>
      <c r="AD472" s="13"/>
      <c r="AE472" s="13"/>
      <c r="AT472" s="271" t="s">
        <v>149</v>
      </c>
      <c r="AU472" s="271" t="s">
        <v>85</v>
      </c>
      <c r="AV472" s="13" t="s">
        <v>87</v>
      </c>
      <c r="AW472" s="13" t="s">
        <v>5</v>
      </c>
      <c r="AX472" s="13" t="s">
        <v>77</v>
      </c>
      <c r="AY472" s="271" t="s">
        <v>139</v>
      </c>
    </row>
    <row r="473" s="14" customFormat="1">
      <c r="A473" s="14"/>
      <c r="B473" s="272"/>
      <c r="C473" s="273"/>
      <c r="D473" s="247" t="s">
        <v>149</v>
      </c>
      <c r="E473" s="274" t="s">
        <v>1</v>
      </c>
      <c r="F473" s="275" t="s">
        <v>154</v>
      </c>
      <c r="G473" s="273"/>
      <c r="H473" s="276">
        <v>6</v>
      </c>
      <c r="I473" s="277"/>
      <c r="J473" s="277"/>
      <c r="K473" s="273"/>
      <c r="L473" s="273"/>
      <c r="M473" s="278"/>
      <c r="N473" s="279"/>
      <c r="O473" s="280"/>
      <c r="P473" s="280"/>
      <c r="Q473" s="280"/>
      <c r="R473" s="280"/>
      <c r="S473" s="280"/>
      <c r="T473" s="280"/>
      <c r="U473" s="280"/>
      <c r="V473" s="280"/>
      <c r="W473" s="280"/>
      <c r="X473" s="281"/>
      <c r="Y473" s="14"/>
      <c r="Z473" s="14"/>
      <c r="AA473" s="14"/>
      <c r="AB473" s="14"/>
      <c r="AC473" s="14"/>
      <c r="AD473" s="14"/>
      <c r="AE473" s="14"/>
      <c r="AT473" s="282" t="s">
        <v>149</v>
      </c>
      <c r="AU473" s="282" t="s">
        <v>85</v>
      </c>
      <c r="AV473" s="14" t="s">
        <v>146</v>
      </c>
      <c r="AW473" s="14" t="s">
        <v>5</v>
      </c>
      <c r="AX473" s="14" t="s">
        <v>85</v>
      </c>
      <c r="AY473" s="282" t="s">
        <v>139</v>
      </c>
    </row>
    <row r="474" s="2" customFormat="1" ht="21.75" customHeight="1">
      <c r="A474" s="37"/>
      <c r="B474" s="38"/>
      <c r="C474" s="231" t="s">
        <v>361</v>
      </c>
      <c r="D474" s="231" t="s">
        <v>140</v>
      </c>
      <c r="E474" s="232" t="s">
        <v>362</v>
      </c>
      <c r="F474" s="233" t="s">
        <v>363</v>
      </c>
      <c r="G474" s="234" t="s">
        <v>364</v>
      </c>
      <c r="H474" s="235">
        <v>4512.96</v>
      </c>
      <c r="I474" s="236"/>
      <c r="J474" s="237"/>
      <c r="K474" s="238">
        <f>ROUND(P474*H474,2)</f>
        <v>0</v>
      </c>
      <c r="L474" s="233" t="s">
        <v>144</v>
      </c>
      <c r="M474" s="239"/>
      <c r="N474" s="240" t="s">
        <v>1</v>
      </c>
      <c r="O474" s="241" t="s">
        <v>40</v>
      </c>
      <c r="P474" s="242">
        <f>I474+J474</f>
        <v>0</v>
      </c>
      <c r="Q474" s="242">
        <f>ROUND(I474*H474,2)</f>
        <v>0</v>
      </c>
      <c r="R474" s="242">
        <f>ROUND(J474*H474,2)</f>
        <v>0</v>
      </c>
      <c r="S474" s="90"/>
      <c r="T474" s="243">
        <f>S474*H474</f>
        <v>0</v>
      </c>
      <c r="U474" s="243">
        <v>1</v>
      </c>
      <c r="V474" s="243">
        <f>U474*H474</f>
        <v>4512.96</v>
      </c>
      <c r="W474" s="243">
        <v>0</v>
      </c>
      <c r="X474" s="244">
        <f>W474*H474</f>
        <v>0</v>
      </c>
      <c r="Y474" s="37"/>
      <c r="Z474" s="37"/>
      <c r="AA474" s="37"/>
      <c r="AB474" s="37"/>
      <c r="AC474" s="37"/>
      <c r="AD474" s="37"/>
      <c r="AE474" s="37"/>
      <c r="AR474" s="245" t="s">
        <v>145</v>
      </c>
      <c r="AT474" s="245" t="s">
        <v>140</v>
      </c>
      <c r="AU474" s="245" t="s">
        <v>85</v>
      </c>
      <c r="AY474" s="16" t="s">
        <v>139</v>
      </c>
      <c r="BE474" s="246">
        <f>IF(O474="základní",K474,0)</f>
        <v>0</v>
      </c>
      <c r="BF474" s="246">
        <f>IF(O474="snížená",K474,0)</f>
        <v>0</v>
      </c>
      <c r="BG474" s="246">
        <f>IF(O474="zákl. přenesená",K474,0)</f>
        <v>0</v>
      </c>
      <c r="BH474" s="246">
        <f>IF(O474="sníž. přenesená",K474,0)</f>
        <v>0</v>
      </c>
      <c r="BI474" s="246">
        <f>IF(O474="nulová",K474,0)</f>
        <v>0</v>
      </c>
      <c r="BJ474" s="16" t="s">
        <v>85</v>
      </c>
      <c r="BK474" s="246">
        <f>ROUND(P474*H474,2)</f>
        <v>0</v>
      </c>
      <c r="BL474" s="16" t="s">
        <v>146</v>
      </c>
      <c r="BM474" s="245" t="s">
        <v>365</v>
      </c>
    </row>
    <row r="475" s="2" customFormat="1">
      <c r="A475" s="37"/>
      <c r="B475" s="38"/>
      <c r="C475" s="39"/>
      <c r="D475" s="247" t="s">
        <v>148</v>
      </c>
      <c r="E475" s="39"/>
      <c r="F475" s="248" t="s">
        <v>363</v>
      </c>
      <c r="G475" s="39"/>
      <c r="H475" s="39"/>
      <c r="I475" s="144"/>
      <c r="J475" s="144"/>
      <c r="K475" s="39"/>
      <c r="L475" s="39"/>
      <c r="M475" s="43"/>
      <c r="N475" s="249"/>
      <c r="O475" s="250"/>
      <c r="P475" s="90"/>
      <c r="Q475" s="90"/>
      <c r="R475" s="90"/>
      <c r="S475" s="90"/>
      <c r="T475" s="90"/>
      <c r="U475" s="90"/>
      <c r="V475" s="90"/>
      <c r="W475" s="90"/>
      <c r="X475" s="91"/>
      <c r="Y475" s="37"/>
      <c r="Z475" s="37"/>
      <c r="AA475" s="37"/>
      <c r="AB475" s="37"/>
      <c r="AC475" s="37"/>
      <c r="AD475" s="37"/>
      <c r="AE475" s="37"/>
      <c r="AT475" s="16" t="s">
        <v>148</v>
      </c>
      <c r="AU475" s="16" t="s">
        <v>85</v>
      </c>
    </row>
    <row r="476" s="12" customFormat="1">
      <c r="A476" s="12"/>
      <c r="B476" s="251"/>
      <c r="C476" s="252"/>
      <c r="D476" s="247" t="s">
        <v>149</v>
      </c>
      <c r="E476" s="253" t="s">
        <v>1</v>
      </c>
      <c r="F476" s="254" t="s">
        <v>167</v>
      </c>
      <c r="G476" s="252"/>
      <c r="H476" s="253" t="s">
        <v>1</v>
      </c>
      <c r="I476" s="255"/>
      <c r="J476" s="255"/>
      <c r="K476" s="252"/>
      <c r="L476" s="252"/>
      <c r="M476" s="256"/>
      <c r="N476" s="257"/>
      <c r="O476" s="258"/>
      <c r="P476" s="258"/>
      <c r="Q476" s="258"/>
      <c r="R476" s="258"/>
      <c r="S476" s="258"/>
      <c r="T476" s="258"/>
      <c r="U476" s="258"/>
      <c r="V476" s="258"/>
      <c r="W476" s="258"/>
      <c r="X476" s="259"/>
      <c r="Y476" s="12"/>
      <c r="Z476" s="12"/>
      <c r="AA476" s="12"/>
      <c r="AB476" s="12"/>
      <c r="AC476" s="12"/>
      <c r="AD476" s="12"/>
      <c r="AE476" s="12"/>
      <c r="AT476" s="260" t="s">
        <v>149</v>
      </c>
      <c r="AU476" s="260" t="s">
        <v>85</v>
      </c>
      <c r="AV476" s="12" t="s">
        <v>85</v>
      </c>
      <c r="AW476" s="12" t="s">
        <v>5</v>
      </c>
      <c r="AX476" s="12" t="s">
        <v>77</v>
      </c>
      <c r="AY476" s="260" t="s">
        <v>139</v>
      </c>
    </row>
    <row r="477" s="13" customFormat="1">
      <c r="A477" s="13"/>
      <c r="B477" s="261"/>
      <c r="C477" s="262"/>
      <c r="D477" s="247" t="s">
        <v>149</v>
      </c>
      <c r="E477" s="263" t="s">
        <v>1</v>
      </c>
      <c r="F477" s="264" t="s">
        <v>366</v>
      </c>
      <c r="G477" s="262"/>
      <c r="H477" s="265">
        <v>2194.02</v>
      </c>
      <c r="I477" s="266"/>
      <c r="J477" s="266"/>
      <c r="K477" s="262"/>
      <c r="L477" s="262"/>
      <c r="M477" s="267"/>
      <c r="N477" s="268"/>
      <c r="O477" s="269"/>
      <c r="P477" s="269"/>
      <c r="Q477" s="269"/>
      <c r="R477" s="269"/>
      <c r="S477" s="269"/>
      <c r="T477" s="269"/>
      <c r="U477" s="269"/>
      <c r="V477" s="269"/>
      <c r="W477" s="269"/>
      <c r="X477" s="270"/>
      <c r="Y477" s="13"/>
      <c r="Z477" s="13"/>
      <c r="AA477" s="13"/>
      <c r="AB477" s="13"/>
      <c r="AC477" s="13"/>
      <c r="AD477" s="13"/>
      <c r="AE477" s="13"/>
      <c r="AT477" s="271" t="s">
        <v>149</v>
      </c>
      <c r="AU477" s="271" t="s">
        <v>85</v>
      </c>
      <c r="AV477" s="13" t="s">
        <v>87</v>
      </c>
      <c r="AW477" s="13" t="s">
        <v>5</v>
      </c>
      <c r="AX477" s="13" t="s">
        <v>77</v>
      </c>
      <c r="AY477" s="271" t="s">
        <v>139</v>
      </c>
    </row>
    <row r="478" s="12" customFormat="1">
      <c r="A478" s="12"/>
      <c r="B478" s="251"/>
      <c r="C478" s="252"/>
      <c r="D478" s="247" t="s">
        <v>149</v>
      </c>
      <c r="E478" s="253" t="s">
        <v>1</v>
      </c>
      <c r="F478" s="254" t="s">
        <v>170</v>
      </c>
      <c r="G478" s="252"/>
      <c r="H478" s="253" t="s">
        <v>1</v>
      </c>
      <c r="I478" s="255"/>
      <c r="J478" s="255"/>
      <c r="K478" s="252"/>
      <c r="L478" s="252"/>
      <c r="M478" s="256"/>
      <c r="N478" s="257"/>
      <c r="O478" s="258"/>
      <c r="P478" s="258"/>
      <c r="Q478" s="258"/>
      <c r="R478" s="258"/>
      <c r="S478" s="258"/>
      <c r="T478" s="258"/>
      <c r="U478" s="258"/>
      <c r="V478" s="258"/>
      <c r="W478" s="258"/>
      <c r="X478" s="259"/>
      <c r="Y478" s="12"/>
      <c r="Z478" s="12"/>
      <c r="AA478" s="12"/>
      <c r="AB478" s="12"/>
      <c r="AC478" s="12"/>
      <c r="AD478" s="12"/>
      <c r="AE478" s="12"/>
      <c r="AT478" s="260" t="s">
        <v>149</v>
      </c>
      <c r="AU478" s="260" t="s">
        <v>85</v>
      </c>
      <c r="AV478" s="12" t="s">
        <v>85</v>
      </c>
      <c r="AW478" s="12" t="s">
        <v>5</v>
      </c>
      <c r="AX478" s="12" t="s">
        <v>77</v>
      </c>
      <c r="AY478" s="260" t="s">
        <v>139</v>
      </c>
    </row>
    <row r="479" s="13" customFormat="1">
      <c r="A479" s="13"/>
      <c r="B479" s="261"/>
      <c r="C479" s="262"/>
      <c r="D479" s="247" t="s">
        <v>149</v>
      </c>
      <c r="E479" s="263" t="s">
        <v>1</v>
      </c>
      <c r="F479" s="264" t="s">
        <v>367</v>
      </c>
      <c r="G479" s="262"/>
      <c r="H479" s="265">
        <v>1000.8</v>
      </c>
      <c r="I479" s="266"/>
      <c r="J479" s="266"/>
      <c r="K479" s="262"/>
      <c r="L479" s="262"/>
      <c r="M479" s="267"/>
      <c r="N479" s="268"/>
      <c r="O479" s="269"/>
      <c r="P479" s="269"/>
      <c r="Q479" s="269"/>
      <c r="R479" s="269"/>
      <c r="S479" s="269"/>
      <c r="T479" s="269"/>
      <c r="U479" s="269"/>
      <c r="V479" s="269"/>
      <c r="W479" s="269"/>
      <c r="X479" s="270"/>
      <c r="Y479" s="13"/>
      <c r="Z479" s="13"/>
      <c r="AA479" s="13"/>
      <c r="AB479" s="13"/>
      <c r="AC479" s="13"/>
      <c r="AD479" s="13"/>
      <c r="AE479" s="13"/>
      <c r="AT479" s="271" t="s">
        <v>149</v>
      </c>
      <c r="AU479" s="271" t="s">
        <v>85</v>
      </c>
      <c r="AV479" s="13" t="s">
        <v>87</v>
      </c>
      <c r="AW479" s="13" t="s">
        <v>5</v>
      </c>
      <c r="AX479" s="13" t="s">
        <v>77</v>
      </c>
      <c r="AY479" s="271" t="s">
        <v>139</v>
      </c>
    </row>
    <row r="480" s="12" customFormat="1">
      <c r="A480" s="12"/>
      <c r="B480" s="251"/>
      <c r="C480" s="252"/>
      <c r="D480" s="247" t="s">
        <v>149</v>
      </c>
      <c r="E480" s="253" t="s">
        <v>1</v>
      </c>
      <c r="F480" s="254" t="s">
        <v>173</v>
      </c>
      <c r="G480" s="252"/>
      <c r="H480" s="253" t="s">
        <v>1</v>
      </c>
      <c r="I480" s="255"/>
      <c r="J480" s="255"/>
      <c r="K480" s="252"/>
      <c r="L480" s="252"/>
      <c r="M480" s="256"/>
      <c r="N480" s="257"/>
      <c r="O480" s="258"/>
      <c r="P480" s="258"/>
      <c r="Q480" s="258"/>
      <c r="R480" s="258"/>
      <c r="S480" s="258"/>
      <c r="T480" s="258"/>
      <c r="U480" s="258"/>
      <c r="V480" s="258"/>
      <c r="W480" s="258"/>
      <c r="X480" s="259"/>
      <c r="Y480" s="12"/>
      <c r="Z480" s="12"/>
      <c r="AA480" s="12"/>
      <c r="AB480" s="12"/>
      <c r="AC480" s="12"/>
      <c r="AD480" s="12"/>
      <c r="AE480" s="12"/>
      <c r="AT480" s="260" t="s">
        <v>149</v>
      </c>
      <c r="AU480" s="260" t="s">
        <v>85</v>
      </c>
      <c r="AV480" s="12" t="s">
        <v>85</v>
      </c>
      <c r="AW480" s="12" t="s">
        <v>5</v>
      </c>
      <c r="AX480" s="12" t="s">
        <v>77</v>
      </c>
      <c r="AY480" s="260" t="s">
        <v>139</v>
      </c>
    </row>
    <row r="481" s="13" customFormat="1">
      <c r="A481" s="13"/>
      <c r="B481" s="261"/>
      <c r="C481" s="262"/>
      <c r="D481" s="247" t="s">
        <v>149</v>
      </c>
      <c r="E481" s="263" t="s">
        <v>1</v>
      </c>
      <c r="F481" s="264" t="s">
        <v>368</v>
      </c>
      <c r="G481" s="262"/>
      <c r="H481" s="265">
        <v>904.32000000000005</v>
      </c>
      <c r="I481" s="266"/>
      <c r="J481" s="266"/>
      <c r="K481" s="262"/>
      <c r="L481" s="262"/>
      <c r="M481" s="267"/>
      <c r="N481" s="268"/>
      <c r="O481" s="269"/>
      <c r="P481" s="269"/>
      <c r="Q481" s="269"/>
      <c r="R481" s="269"/>
      <c r="S481" s="269"/>
      <c r="T481" s="269"/>
      <c r="U481" s="269"/>
      <c r="V481" s="269"/>
      <c r="W481" s="269"/>
      <c r="X481" s="270"/>
      <c r="Y481" s="13"/>
      <c r="Z481" s="13"/>
      <c r="AA481" s="13"/>
      <c r="AB481" s="13"/>
      <c r="AC481" s="13"/>
      <c r="AD481" s="13"/>
      <c r="AE481" s="13"/>
      <c r="AT481" s="271" t="s">
        <v>149</v>
      </c>
      <c r="AU481" s="271" t="s">
        <v>85</v>
      </c>
      <c r="AV481" s="13" t="s">
        <v>87</v>
      </c>
      <c r="AW481" s="13" t="s">
        <v>5</v>
      </c>
      <c r="AX481" s="13" t="s">
        <v>77</v>
      </c>
      <c r="AY481" s="271" t="s">
        <v>139</v>
      </c>
    </row>
    <row r="482" s="12" customFormat="1">
      <c r="A482" s="12"/>
      <c r="B482" s="251"/>
      <c r="C482" s="252"/>
      <c r="D482" s="247" t="s">
        <v>149</v>
      </c>
      <c r="E482" s="253" t="s">
        <v>1</v>
      </c>
      <c r="F482" s="254" t="s">
        <v>192</v>
      </c>
      <c r="G482" s="252"/>
      <c r="H482" s="253" t="s">
        <v>1</v>
      </c>
      <c r="I482" s="255"/>
      <c r="J482" s="255"/>
      <c r="K482" s="252"/>
      <c r="L482" s="252"/>
      <c r="M482" s="256"/>
      <c r="N482" s="257"/>
      <c r="O482" s="258"/>
      <c r="P482" s="258"/>
      <c r="Q482" s="258"/>
      <c r="R482" s="258"/>
      <c r="S482" s="258"/>
      <c r="T482" s="258"/>
      <c r="U482" s="258"/>
      <c r="V482" s="258"/>
      <c r="W482" s="258"/>
      <c r="X482" s="259"/>
      <c r="Y482" s="12"/>
      <c r="Z482" s="12"/>
      <c r="AA482" s="12"/>
      <c r="AB482" s="12"/>
      <c r="AC482" s="12"/>
      <c r="AD482" s="12"/>
      <c r="AE482" s="12"/>
      <c r="AT482" s="260" t="s">
        <v>149</v>
      </c>
      <c r="AU482" s="260" t="s">
        <v>85</v>
      </c>
      <c r="AV482" s="12" t="s">
        <v>85</v>
      </c>
      <c r="AW482" s="12" t="s">
        <v>5</v>
      </c>
      <c r="AX482" s="12" t="s">
        <v>77</v>
      </c>
      <c r="AY482" s="260" t="s">
        <v>139</v>
      </c>
    </row>
    <row r="483" s="13" customFormat="1">
      <c r="A483" s="13"/>
      <c r="B483" s="261"/>
      <c r="C483" s="262"/>
      <c r="D483" s="247" t="s">
        <v>149</v>
      </c>
      <c r="E483" s="263" t="s">
        <v>1</v>
      </c>
      <c r="F483" s="264" t="s">
        <v>369</v>
      </c>
      <c r="G483" s="262"/>
      <c r="H483" s="265">
        <v>160.02000000000001</v>
      </c>
      <c r="I483" s="266"/>
      <c r="J483" s="266"/>
      <c r="K483" s="262"/>
      <c r="L483" s="262"/>
      <c r="M483" s="267"/>
      <c r="N483" s="268"/>
      <c r="O483" s="269"/>
      <c r="P483" s="269"/>
      <c r="Q483" s="269"/>
      <c r="R483" s="269"/>
      <c r="S483" s="269"/>
      <c r="T483" s="269"/>
      <c r="U483" s="269"/>
      <c r="V483" s="269"/>
      <c r="W483" s="269"/>
      <c r="X483" s="270"/>
      <c r="Y483" s="13"/>
      <c r="Z483" s="13"/>
      <c r="AA483" s="13"/>
      <c r="AB483" s="13"/>
      <c r="AC483" s="13"/>
      <c r="AD483" s="13"/>
      <c r="AE483" s="13"/>
      <c r="AT483" s="271" t="s">
        <v>149</v>
      </c>
      <c r="AU483" s="271" t="s">
        <v>85</v>
      </c>
      <c r="AV483" s="13" t="s">
        <v>87</v>
      </c>
      <c r="AW483" s="13" t="s">
        <v>5</v>
      </c>
      <c r="AX483" s="13" t="s">
        <v>77</v>
      </c>
      <c r="AY483" s="271" t="s">
        <v>139</v>
      </c>
    </row>
    <row r="484" s="12" customFormat="1">
      <c r="A484" s="12"/>
      <c r="B484" s="251"/>
      <c r="C484" s="252"/>
      <c r="D484" s="247" t="s">
        <v>149</v>
      </c>
      <c r="E484" s="253" t="s">
        <v>1</v>
      </c>
      <c r="F484" s="254" t="s">
        <v>370</v>
      </c>
      <c r="G484" s="252"/>
      <c r="H484" s="253" t="s">
        <v>1</v>
      </c>
      <c r="I484" s="255"/>
      <c r="J484" s="255"/>
      <c r="K484" s="252"/>
      <c r="L484" s="252"/>
      <c r="M484" s="256"/>
      <c r="N484" s="257"/>
      <c r="O484" s="258"/>
      <c r="P484" s="258"/>
      <c r="Q484" s="258"/>
      <c r="R484" s="258"/>
      <c r="S484" s="258"/>
      <c r="T484" s="258"/>
      <c r="U484" s="258"/>
      <c r="V484" s="258"/>
      <c r="W484" s="258"/>
      <c r="X484" s="259"/>
      <c r="Y484" s="12"/>
      <c r="Z484" s="12"/>
      <c r="AA484" s="12"/>
      <c r="AB484" s="12"/>
      <c r="AC484" s="12"/>
      <c r="AD484" s="12"/>
      <c r="AE484" s="12"/>
      <c r="AT484" s="260" t="s">
        <v>149</v>
      </c>
      <c r="AU484" s="260" t="s">
        <v>85</v>
      </c>
      <c r="AV484" s="12" t="s">
        <v>85</v>
      </c>
      <c r="AW484" s="12" t="s">
        <v>5</v>
      </c>
      <c r="AX484" s="12" t="s">
        <v>77</v>
      </c>
      <c r="AY484" s="260" t="s">
        <v>139</v>
      </c>
    </row>
    <row r="485" s="13" customFormat="1">
      <c r="A485" s="13"/>
      <c r="B485" s="261"/>
      <c r="C485" s="262"/>
      <c r="D485" s="247" t="s">
        <v>149</v>
      </c>
      <c r="E485" s="263" t="s">
        <v>1</v>
      </c>
      <c r="F485" s="264" t="s">
        <v>371</v>
      </c>
      <c r="G485" s="262"/>
      <c r="H485" s="265">
        <v>253.80000000000001</v>
      </c>
      <c r="I485" s="266"/>
      <c r="J485" s="266"/>
      <c r="K485" s="262"/>
      <c r="L485" s="262"/>
      <c r="M485" s="267"/>
      <c r="N485" s="268"/>
      <c r="O485" s="269"/>
      <c r="P485" s="269"/>
      <c r="Q485" s="269"/>
      <c r="R485" s="269"/>
      <c r="S485" s="269"/>
      <c r="T485" s="269"/>
      <c r="U485" s="269"/>
      <c r="V485" s="269"/>
      <c r="W485" s="269"/>
      <c r="X485" s="270"/>
      <c r="Y485" s="13"/>
      <c r="Z485" s="13"/>
      <c r="AA485" s="13"/>
      <c r="AB485" s="13"/>
      <c r="AC485" s="13"/>
      <c r="AD485" s="13"/>
      <c r="AE485" s="13"/>
      <c r="AT485" s="271" t="s">
        <v>149</v>
      </c>
      <c r="AU485" s="271" t="s">
        <v>85</v>
      </c>
      <c r="AV485" s="13" t="s">
        <v>87</v>
      </c>
      <c r="AW485" s="13" t="s">
        <v>5</v>
      </c>
      <c r="AX485" s="13" t="s">
        <v>77</v>
      </c>
      <c r="AY485" s="271" t="s">
        <v>139</v>
      </c>
    </row>
    <row r="486" s="14" customFormat="1">
      <c r="A486" s="14"/>
      <c r="B486" s="272"/>
      <c r="C486" s="273"/>
      <c r="D486" s="247" t="s">
        <v>149</v>
      </c>
      <c r="E486" s="274" t="s">
        <v>1</v>
      </c>
      <c r="F486" s="275" t="s">
        <v>154</v>
      </c>
      <c r="G486" s="273"/>
      <c r="H486" s="276">
        <v>4512.96</v>
      </c>
      <c r="I486" s="277"/>
      <c r="J486" s="277"/>
      <c r="K486" s="273"/>
      <c r="L486" s="273"/>
      <c r="M486" s="278"/>
      <c r="N486" s="279"/>
      <c r="O486" s="280"/>
      <c r="P486" s="280"/>
      <c r="Q486" s="280"/>
      <c r="R486" s="280"/>
      <c r="S486" s="280"/>
      <c r="T486" s="280"/>
      <c r="U486" s="280"/>
      <c r="V486" s="280"/>
      <c r="W486" s="280"/>
      <c r="X486" s="281"/>
      <c r="Y486" s="14"/>
      <c r="Z486" s="14"/>
      <c r="AA486" s="14"/>
      <c r="AB486" s="14"/>
      <c r="AC486" s="14"/>
      <c r="AD486" s="14"/>
      <c r="AE486" s="14"/>
      <c r="AT486" s="282" t="s">
        <v>149</v>
      </c>
      <c r="AU486" s="282" t="s">
        <v>85</v>
      </c>
      <c r="AV486" s="14" t="s">
        <v>146</v>
      </c>
      <c r="AW486" s="14" t="s">
        <v>5</v>
      </c>
      <c r="AX486" s="14" t="s">
        <v>85</v>
      </c>
      <c r="AY486" s="282" t="s">
        <v>139</v>
      </c>
    </row>
    <row r="487" s="2" customFormat="1" ht="21.75" customHeight="1">
      <c r="A487" s="37"/>
      <c r="B487" s="38"/>
      <c r="C487" s="231" t="s">
        <v>372</v>
      </c>
      <c r="D487" s="231" t="s">
        <v>140</v>
      </c>
      <c r="E487" s="232" t="s">
        <v>373</v>
      </c>
      <c r="F487" s="233" t="s">
        <v>374</v>
      </c>
      <c r="G487" s="234" t="s">
        <v>364</v>
      </c>
      <c r="H487" s="235">
        <v>199.56</v>
      </c>
      <c r="I487" s="236"/>
      <c r="J487" s="237"/>
      <c r="K487" s="238">
        <f>ROUND(P487*H487,2)</f>
        <v>0</v>
      </c>
      <c r="L487" s="233" t="s">
        <v>144</v>
      </c>
      <c r="M487" s="239"/>
      <c r="N487" s="240" t="s">
        <v>1</v>
      </c>
      <c r="O487" s="241" t="s">
        <v>40</v>
      </c>
      <c r="P487" s="242">
        <f>I487+J487</f>
        <v>0</v>
      </c>
      <c r="Q487" s="242">
        <f>ROUND(I487*H487,2)</f>
        <v>0</v>
      </c>
      <c r="R487" s="242">
        <f>ROUND(J487*H487,2)</f>
        <v>0</v>
      </c>
      <c r="S487" s="90"/>
      <c r="T487" s="243">
        <f>S487*H487</f>
        <v>0</v>
      </c>
      <c r="U487" s="243">
        <v>1</v>
      </c>
      <c r="V487" s="243">
        <f>U487*H487</f>
        <v>199.56</v>
      </c>
      <c r="W487" s="243">
        <v>0</v>
      </c>
      <c r="X487" s="244">
        <f>W487*H487</f>
        <v>0</v>
      </c>
      <c r="Y487" s="37"/>
      <c r="Z487" s="37"/>
      <c r="AA487" s="37"/>
      <c r="AB487" s="37"/>
      <c r="AC487" s="37"/>
      <c r="AD487" s="37"/>
      <c r="AE487" s="37"/>
      <c r="AR487" s="245" t="s">
        <v>145</v>
      </c>
      <c r="AT487" s="245" t="s">
        <v>140</v>
      </c>
      <c r="AU487" s="245" t="s">
        <v>85</v>
      </c>
      <c r="AY487" s="16" t="s">
        <v>139</v>
      </c>
      <c r="BE487" s="246">
        <f>IF(O487="základní",K487,0)</f>
        <v>0</v>
      </c>
      <c r="BF487" s="246">
        <f>IF(O487="snížená",K487,0)</f>
        <v>0</v>
      </c>
      <c r="BG487" s="246">
        <f>IF(O487="zákl. přenesená",K487,0)</f>
        <v>0</v>
      </c>
      <c r="BH487" s="246">
        <f>IF(O487="sníž. přenesená",K487,0)</f>
        <v>0</v>
      </c>
      <c r="BI487" s="246">
        <f>IF(O487="nulová",K487,0)</f>
        <v>0</v>
      </c>
      <c r="BJ487" s="16" t="s">
        <v>85</v>
      </c>
      <c r="BK487" s="246">
        <f>ROUND(P487*H487,2)</f>
        <v>0</v>
      </c>
      <c r="BL487" s="16" t="s">
        <v>146</v>
      </c>
      <c r="BM487" s="245" t="s">
        <v>375</v>
      </c>
    </row>
    <row r="488" s="2" customFormat="1">
      <c r="A488" s="37"/>
      <c r="B488" s="38"/>
      <c r="C488" s="39"/>
      <c r="D488" s="247" t="s">
        <v>148</v>
      </c>
      <c r="E488" s="39"/>
      <c r="F488" s="248" t="s">
        <v>374</v>
      </c>
      <c r="G488" s="39"/>
      <c r="H488" s="39"/>
      <c r="I488" s="144"/>
      <c r="J488" s="144"/>
      <c r="K488" s="39"/>
      <c r="L488" s="39"/>
      <c r="M488" s="43"/>
      <c r="N488" s="249"/>
      <c r="O488" s="250"/>
      <c r="P488" s="90"/>
      <c r="Q488" s="90"/>
      <c r="R488" s="90"/>
      <c r="S488" s="90"/>
      <c r="T488" s="90"/>
      <c r="U488" s="90"/>
      <c r="V488" s="90"/>
      <c r="W488" s="90"/>
      <c r="X488" s="91"/>
      <c r="Y488" s="37"/>
      <c r="Z488" s="37"/>
      <c r="AA488" s="37"/>
      <c r="AB488" s="37"/>
      <c r="AC488" s="37"/>
      <c r="AD488" s="37"/>
      <c r="AE488" s="37"/>
      <c r="AT488" s="16" t="s">
        <v>148</v>
      </c>
      <c r="AU488" s="16" t="s">
        <v>85</v>
      </c>
    </row>
    <row r="489" s="12" customFormat="1">
      <c r="A489" s="12"/>
      <c r="B489" s="251"/>
      <c r="C489" s="252"/>
      <c r="D489" s="247" t="s">
        <v>149</v>
      </c>
      <c r="E489" s="253" t="s">
        <v>1</v>
      </c>
      <c r="F489" s="254" t="s">
        <v>376</v>
      </c>
      <c r="G489" s="252"/>
      <c r="H489" s="253" t="s">
        <v>1</v>
      </c>
      <c r="I489" s="255"/>
      <c r="J489" s="255"/>
      <c r="K489" s="252"/>
      <c r="L489" s="252"/>
      <c r="M489" s="256"/>
      <c r="N489" s="257"/>
      <c r="O489" s="258"/>
      <c r="P489" s="258"/>
      <c r="Q489" s="258"/>
      <c r="R489" s="258"/>
      <c r="S489" s="258"/>
      <c r="T489" s="258"/>
      <c r="U489" s="258"/>
      <c r="V489" s="258"/>
      <c r="W489" s="258"/>
      <c r="X489" s="259"/>
      <c r="Y489" s="12"/>
      <c r="Z489" s="12"/>
      <c r="AA489" s="12"/>
      <c r="AB489" s="12"/>
      <c r="AC489" s="12"/>
      <c r="AD489" s="12"/>
      <c r="AE489" s="12"/>
      <c r="AT489" s="260" t="s">
        <v>149</v>
      </c>
      <c r="AU489" s="260" t="s">
        <v>85</v>
      </c>
      <c r="AV489" s="12" t="s">
        <v>85</v>
      </c>
      <c r="AW489" s="12" t="s">
        <v>5</v>
      </c>
      <c r="AX489" s="12" t="s">
        <v>77</v>
      </c>
      <c r="AY489" s="260" t="s">
        <v>139</v>
      </c>
    </row>
    <row r="490" s="13" customFormat="1">
      <c r="A490" s="13"/>
      <c r="B490" s="261"/>
      <c r="C490" s="262"/>
      <c r="D490" s="247" t="s">
        <v>149</v>
      </c>
      <c r="E490" s="263" t="s">
        <v>1</v>
      </c>
      <c r="F490" s="264" t="s">
        <v>377</v>
      </c>
      <c r="G490" s="262"/>
      <c r="H490" s="265">
        <v>1</v>
      </c>
      <c r="I490" s="266"/>
      <c r="J490" s="266"/>
      <c r="K490" s="262"/>
      <c r="L490" s="262"/>
      <c r="M490" s="267"/>
      <c r="N490" s="268"/>
      <c r="O490" s="269"/>
      <c r="P490" s="269"/>
      <c r="Q490" s="269"/>
      <c r="R490" s="269"/>
      <c r="S490" s="269"/>
      <c r="T490" s="269"/>
      <c r="U490" s="269"/>
      <c r="V490" s="269"/>
      <c r="W490" s="269"/>
      <c r="X490" s="270"/>
      <c r="Y490" s="13"/>
      <c r="Z490" s="13"/>
      <c r="AA490" s="13"/>
      <c r="AB490" s="13"/>
      <c r="AC490" s="13"/>
      <c r="AD490" s="13"/>
      <c r="AE490" s="13"/>
      <c r="AT490" s="271" t="s">
        <v>149</v>
      </c>
      <c r="AU490" s="271" t="s">
        <v>85</v>
      </c>
      <c r="AV490" s="13" t="s">
        <v>87</v>
      </c>
      <c r="AW490" s="13" t="s">
        <v>5</v>
      </c>
      <c r="AX490" s="13" t="s">
        <v>77</v>
      </c>
      <c r="AY490" s="271" t="s">
        <v>139</v>
      </c>
    </row>
    <row r="491" s="12" customFormat="1">
      <c r="A491" s="12"/>
      <c r="B491" s="251"/>
      <c r="C491" s="252"/>
      <c r="D491" s="247" t="s">
        <v>149</v>
      </c>
      <c r="E491" s="253" t="s">
        <v>1</v>
      </c>
      <c r="F491" s="254" t="s">
        <v>378</v>
      </c>
      <c r="G491" s="252"/>
      <c r="H491" s="253" t="s">
        <v>1</v>
      </c>
      <c r="I491" s="255"/>
      <c r="J491" s="255"/>
      <c r="K491" s="252"/>
      <c r="L491" s="252"/>
      <c r="M491" s="256"/>
      <c r="N491" s="257"/>
      <c r="O491" s="258"/>
      <c r="P491" s="258"/>
      <c r="Q491" s="258"/>
      <c r="R491" s="258"/>
      <c r="S491" s="258"/>
      <c r="T491" s="258"/>
      <c r="U491" s="258"/>
      <c r="V491" s="258"/>
      <c r="W491" s="258"/>
      <c r="X491" s="259"/>
      <c r="Y491" s="12"/>
      <c r="Z491" s="12"/>
      <c r="AA491" s="12"/>
      <c r="AB491" s="12"/>
      <c r="AC491" s="12"/>
      <c r="AD491" s="12"/>
      <c r="AE491" s="12"/>
      <c r="AT491" s="260" t="s">
        <v>149</v>
      </c>
      <c r="AU491" s="260" t="s">
        <v>85</v>
      </c>
      <c r="AV491" s="12" t="s">
        <v>85</v>
      </c>
      <c r="AW491" s="12" t="s">
        <v>5</v>
      </c>
      <c r="AX491" s="12" t="s">
        <v>77</v>
      </c>
      <c r="AY491" s="260" t="s">
        <v>139</v>
      </c>
    </row>
    <row r="492" s="12" customFormat="1">
      <c r="A492" s="12"/>
      <c r="B492" s="251"/>
      <c r="C492" s="252"/>
      <c r="D492" s="247" t="s">
        <v>149</v>
      </c>
      <c r="E492" s="253" t="s">
        <v>1</v>
      </c>
      <c r="F492" s="254" t="s">
        <v>379</v>
      </c>
      <c r="G492" s="252"/>
      <c r="H492" s="253" t="s">
        <v>1</v>
      </c>
      <c r="I492" s="255"/>
      <c r="J492" s="255"/>
      <c r="K492" s="252"/>
      <c r="L492" s="252"/>
      <c r="M492" s="256"/>
      <c r="N492" s="257"/>
      <c r="O492" s="258"/>
      <c r="P492" s="258"/>
      <c r="Q492" s="258"/>
      <c r="R492" s="258"/>
      <c r="S492" s="258"/>
      <c r="T492" s="258"/>
      <c r="U492" s="258"/>
      <c r="V492" s="258"/>
      <c r="W492" s="258"/>
      <c r="X492" s="259"/>
      <c r="Y492" s="12"/>
      <c r="Z492" s="12"/>
      <c r="AA492" s="12"/>
      <c r="AB492" s="12"/>
      <c r="AC492" s="12"/>
      <c r="AD492" s="12"/>
      <c r="AE492" s="12"/>
      <c r="AT492" s="260" t="s">
        <v>149</v>
      </c>
      <c r="AU492" s="260" t="s">
        <v>85</v>
      </c>
      <c r="AV492" s="12" t="s">
        <v>85</v>
      </c>
      <c r="AW492" s="12" t="s">
        <v>5</v>
      </c>
      <c r="AX492" s="12" t="s">
        <v>77</v>
      </c>
      <c r="AY492" s="260" t="s">
        <v>139</v>
      </c>
    </row>
    <row r="493" s="13" customFormat="1">
      <c r="A493" s="13"/>
      <c r="B493" s="261"/>
      <c r="C493" s="262"/>
      <c r="D493" s="247" t="s">
        <v>149</v>
      </c>
      <c r="E493" s="263" t="s">
        <v>1</v>
      </c>
      <c r="F493" s="264" t="s">
        <v>380</v>
      </c>
      <c r="G493" s="262"/>
      <c r="H493" s="265">
        <v>43.200000000000003</v>
      </c>
      <c r="I493" s="266"/>
      <c r="J493" s="266"/>
      <c r="K493" s="262"/>
      <c r="L493" s="262"/>
      <c r="M493" s="267"/>
      <c r="N493" s="268"/>
      <c r="O493" s="269"/>
      <c r="P493" s="269"/>
      <c r="Q493" s="269"/>
      <c r="R493" s="269"/>
      <c r="S493" s="269"/>
      <c r="T493" s="269"/>
      <c r="U493" s="269"/>
      <c r="V493" s="269"/>
      <c r="W493" s="269"/>
      <c r="X493" s="270"/>
      <c r="Y493" s="13"/>
      <c r="Z493" s="13"/>
      <c r="AA493" s="13"/>
      <c r="AB493" s="13"/>
      <c r="AC493" s="13"/>
      <c r="AD493" s="13"/>
      <c r="AE493" s="13"/>
      <c r="AT493" s="271" t="s">
        <v>149</v>
      </c>
      <c r="AU493" s="271" t="s">
        <v>85</v>
      </c>
      <c r="AV493" s="13" t="s">
        <v>87</v>
      </c>
      <c r="AW493" s="13" t="s">
        <v>5</v>
      </c>
      <c r="AX493" s="13" t="s">
        <v>77</v>
      </c>
      <c r="AY493" s="271" t="s">
        <v>139</v>
      </c>
    </row>
    <row r="494" s="12" customFormat="1">
      <c r="A494" s="12"/>
      <c r="B494" s="251"/>
      <c r="C494" s="252"/>
      <c r="D494" s="247" t="s">
        <v>149</v>
      </c>
      <c r="E494" s="253" t="s">
        <v>1</v>
      </c>
      <c r="F494" s="254" t="s">
        <v>381</v>
      </c>
      <c r="G494" s="252"/>
      <c r="H494" s="253" t="s">
        <v>1</v>
      </c>
      <c r="I494" s="255"/>
      <c r="J494" s="255"/>
      <c r="K494" s="252"/>
      <c r="L494" s="252"/>
      <c r="M494" s="256"/>
      <c r="N494" s="257"/>
      <c r="O494" s="258"/>
      <c r="P494" s="258"/>
      <c r="Q494" s="258"/>
      <c r="R494" s="258"/>
      <c r="S494" s="258"/>
      <c r="T494" s="258"/>
      <c r="U494" s="258"/>
      <c r="V494" s="258"/>
      <c r="W494" s="258"/>
      <c r="X494" s="259"/>
      <c r="Y494" s="12"/>
      <c r="Z494" s="12"/>
      <c r="AA494" s="12"/>
      <c r="AB494" s="12"/>
      <c r="AC494" s="12"/>
      <c r="AD494" s="12"/>
      <c r="AE494" s="12"/>
      <c r="AT494" s="260" t="s">
        <v>149</v>
      </c>
      <c r="AU494" s="260" t="s">
        <v>85</v>
      </c>
      <c r="AV494" s="12" t="s">
        <v>85</v>
      </c>
      <c r="AW494" s="12" t="s">
        <v>5</v>
      </c>
      <c r="AX494" s="12" t="s">
        <v>77</v>
      </c>
      <c r="AY494" s="260" t="s">
        <v>139</v>
      </c>
    </row>
    <row r="495" s="13" customFormat="1">
      <c r="A495" s="13"/>
      <c r="B495" s="261"/>
      <c r="C495" s="262"/>
      <c r="D495" s="247" t="s">
        <v>149</v>
      </c>
      <c r="E495" s="263" t="s">
        <v>1</v>
      </c>
      <c r="F495" s="264" t="s">
        <v>382</v>
      </c>
      <c r="G495" s="262"/>
      <c r="H495" s="265">
        <v>55.840000000000003</v>
      </c>
      <c r="I495" s="266"/>
      <c r="J495" s="266"/>
      <c r="K495" s="262"/>
      <c r="L495" s="262"/>
      <c r="M495" s="267"/>
      <c r="N495" s="268"/>
      <c r="O495" s="269"/>
      <c r="P495" s="269"/>
      <c r="Q495" s="269"/>
      <c r="R495" s="269"/>
      <c r="S495" s="269"/>
      <c r="T495" s="269"/>
      <c r="U495" s="269"/>
      <c r="V495" s="269"/>
      <c r="W495" s="269"/>
      <c r="X495" s="270"/>
      <c r="Y495" s="13"/>
      <c r="Z495" s="13"/>
      <c r="AA495" s="13"/>
      <c r="AB495" s="13"/>
      <c r="AC495" s="13"/>
      <c r="AD495" s="13"/>
      <c r="AE495" s="13"/>
      <c r="AT495" s="271" t="s">
        <v>149</v>
      </c>
      <c r="AU495" s="271" t="s">
        <v>85</v>
      </c>
      <c r="AV495" s="13" t="s">
        <v>87</v>
      </c>
      <c r="AW495" s="13" t="s">
        <v>5</v>
      </c>
      <c r="AX495" s="13" t="s">
        <v>77</v>
      </c>
      <c r="AY495" s="271" t="s">
        <v>139</v>
      </c>
    </row>
    <row r="496" s="12" customFormat="1">
      <c r="A496" s="12"/>
      <c r="B496" s="251"/>
      <c r="C496" s="252"/>
      <c r="D496" s="247" t="s">
        <v>149</v>
      </c>
      <c r="E496" s="253" t="s">
        <v>1</v>
      </c>
      <c r="F496" s="254" t="s">
        <v>383</v>
      </c>
      <c r="G496" s="252"/>
      <c r="H496" s="253" t="s">
        <v>1</v>
      </c>
      <c r="I496" s="255"/>
      <c r="J496" s="255"/>
      <c r="K496" s="252"/>
      <c r="L496" s="252"/>
      <c r="M496" s="256"/>
      <c r="N496" s="257"/>
      <c r="O496" s="258"/>
      <c r="P496" s="258"/>
      <c r="Q496" s="258"/>
      <c r="R496" s="258"/>
      <c r="S496" s="258"/>
      <c r="T496" s="258"/>
      <c r="U496" s="258"/>
      <c r="V496" s="258"/>
      <c r="W496" s="258"/>
      <c r="X496" s="259"/>
      <c r="Y496" s="12"/>
      <c r="Z496" s="12"/>
      <c r="AA496" s="12"/>
      <c r="AB496" s="12"/>
      <c r="AC496" s="12"/>
      <c r="AD496" s="12"/>
      <c r="AE496" s="12"/>
      <c r="AT496" s="260" t="s">
        <v>149</v>
      </c>
      <c r="AU496" s="260" t="s">
        <v>85</v>
      </c>
      <c r="AV496" s="12" t="s">
        <v>85</v>
      </c>
      <c r="AW496" s="12" t="s">
        <v>5</v>
      </c>
      <c r="AX496" s="12" t="s">
        <v>77</v>
      </c>
      <c r="AY496" s="260" t="s">
        <v>139</v>
      </c>
    </row>
    <row r="497" s="13" customFormat="1">
      <c r="A497" s="13"/>
      <c r="B497" s="261"/>
      <c r="C497" s="262"/>
      <c r="D497" s="247" t="s">
        <v>149</v>
      </c>
      <c r="E497" s="263" t="s">
        <v>1</v>
      </c>
      <c r="F497" s="264" t="s">
        <v>384</v>
      </c>
      <c r="G497" s="262"/>
      <c r="H497" s="265">
        <v>52.560000000000002</v>
      </c>
      <c r="I497" s="266"/>
      <c r="J497" s="266"/>
      <c r="K497" s="262"/>
      <c r="L497" s="262"/>
      <c r="M497" s="267"/>
      <c r="N497" s="268"/>
      <c r="O497" s="269"/>
      <c r="P497" s="269"/>
      <c r="Q497" s="269"/>
      <c r="R497" s="269"/>
      <c r="S497" s="269"/>
      <c r="T497" s="269"/>
      <c r="U497" s="269"/>
      <c r="V497" s="269"/>
      <c r="W497" s="269"/>
      <c r="X497" s="270"/>
      <c r="Y497" s="13"/>
      <c r="Z497" s="13"/>
      <c r="AA497" s="13"/>
      <c r="AB497" s="13"/>
      <c r="AC497" s="13"/>
      <c r="AD497" s="13"/>
      <c r="AE497" s="13"/>
      <c r="AT497" s="271" t="s">
        <v>149</v>
      </c>
      <c r="AU497" s="271" t="s">
        <v>85</v>
      </c>
      <c r="AV497" s="13" t="s">
        <v>87</v>
      </c>
      <c r="AW497" s="13" t="s">
        <v>5</v>
      </c>
      <c r="AX497" s="13" t="s">
        <v>77</v>
      </c>
      <c r="AY497" s="271" t="s">
        <v>139</v>
      </c>
    </row>
    <row r="498" s="12" customFormat="1">
      <c r="A498" s="12"/>
      <c r="B498" s="251"/>
      <c r="C498" s="252"/>
      <c r="D498" s="247" t="s">
        <v>149</v>
      </c>
      <c r="E498" s="253" t="s">
        <v>1</v>
      </c>
      <c r="F498" s="254" t="s">
        <v>385</v>
      </c>
      <c r="G498" s="252"/>
      <c r="H498" s="253" t="s">
        <v>1</v>
      </c>
      <c r="I498" s="255"/>
      <c r="J498" s="255"/>
      <c r="K498" s="252"/>
      <c r="L498" s="252"/>
      <c r="M498" s="256"/>
      <c r="N498" s="257"/>
      <c r="O498" s="258"/>
      <c r="P498" s="258"/>
      <c r="Q498" s="258"/>
      <c r="R498" s="258"/>
      <c r="S498" s="258"/>
      <c r="T498" s="258"/>
      <c r="U498" s="258"/>
      <c r="V498" s="258"/>
      <c r="W498" s="258"/>
      <c r="X498" s="259"/>
      <c r="Y498" s="12"/>
      <c r="Z498" s="12"/>
      <c r="AA498" s="12"/>
      <c r="AB498" s="12"/>
      <c r="AC498" s="12"/>
      <c r="AD498" s="12"/>
      <c r="AE498" s="12"/>
      <c r="AT498" s="260" t="s">
        <v>149</v>
      </c>
      <c r="AU498" s="260" t="s">
        <v>85</v>
      </c>
      <c r="AV498" s="12" t="s">
        <v>85</v>
      </c>
      <c r="AW498" s="12" t="s">
        <v>5</v>
      </c>
      <c r="AX498" s="12" t="s">
        <v>77</v>
      </c>
      <c r="AY498" s="260" t="s">
        <v>139</v>
      </c>
    </row>
    <row r="499" s="13" customFormat="1">
      <c r="A499" s="13"/>
      <c r="B499" s="261"/>
      <c r="C499" s="262"/>
      <c r="D499" s="247" t="s">
        <v>149</v>
      </c>
      <c r="E499" s="263" t="s">
        <v>1</v>
      </c>
      <c r="F499" s="264" t="s">
        <v>386</v>
      </c>
      <c r="G499" s="262"/>
      <c r="H499" s="265">
        <v>46.960000000000001</v>
      </c>
      <c r="I499" s="266"/>
      <c r="J499" s="266"/>
      <c r="K499" s="262"/>
      <c r="L499" s="262"/>
      <c r="M499" s="267"/>
      <c r="N499" s="268"/>
      <c r="O499" s="269"/>
      <c r="P499" s="269"/>
      <c r="Q499" s="269"/>
      <c r="R499" s="269"/>
      <c r="S499" s="269"/>
      <c r="T499" s="269"/>
      <c r="U499" s="269"/>
      <c r="V499" s="269"/>
      <c r="W499" s="269"/>
      <c r="X499" s="270"/>
      <c r="Y499" s="13"/>
      <c r="Z499" s="13"/>
      <c r="AA499" s="13"/>
      <c r="AB499" s="13"/>
      <c r="AC499" s="13"/>
      <c r="AD499" s="13"/>
      <c r="AE499" s="13"/>
      <c r="AT499" s="271" t="s">
        <v>149</v>
      </c>
      <c r="AU499" s="271" t="s">
        <v>85</v>
      </c>
      <c r="AV499" s="13" t="s">
        <v>87</v>
      </c>
      <c r="AW499" s="13" t="s">
        <v>5</v>
      </c>
      <c r="AX499" s="13" t="s">
        <v>77</v>
      </c>
      <c r="AY499" s="271" t="s">
        <v>139</v>
      </c>
    </row>
    <row r="500" s="14" customFormat="1">
      <c r="A500" s="14"/>
      <c r="B500" s="272"/>
      <c r="C500" s="273"/>
      <c r="D500" s="247" t="s">
        <v>149</v>
      </c>
      <c r="E500" s="274" t="s">
        <v>1</v>
      </c>
      <c r="F500" s="275" t="s">
        <v>154</v>
      </c>
      <c r="G500" s="273"/>
      <c r="H500" s="276">
        <v>199.56000000000003</v>
      </c>
      <c r="I500" s="277"/>
      <c r="J500" s="277"/>
      <c r="K500" s="273"/>
      <c r="L500" s="273"/>
      <c r="M500" s="278"/>
      <c r="N500" s="279"/>
      <c r="O500" s="280"/>
      <c r="P500" s="280"/>
      <c r="Q500" s="280"/>
      <c r="R500" s="280"/>
      <c r="S500" s="280"/>
      <c r="T500" s="280"/>
      <c r="U500" s="280"/>
      <c r="V500" s="280"/>
      <c r="W500" s="280"/>
      <c r="X500" s="281"/>
      <c r="Y500" s="14"/>
      <c r="Z500" s="14"/>
      <c r="AA500" s="14"/>
      <c r="AB500" s="14"/>
      <c r="AC500" s="14"/>
      <c r="AD500" s="14"/>
      <c r="AE500" s="14"/>
      <c r="AT500" s="282" t="s">
        <v>149</v>
      </c>
      <c r="AU500" s="282" t="s">
        <v>85</v>
      </c>
      <c r="AV500" s="14" t="s">
        <v>146</v>
      </c>
      <c r="AW500" s="14" t="s">
        <v>5</v>
      </c>
      <c r="AX500" s="14" t="s">
        <v>85</v>
      </c>
      <c r="AY500" s="282" t="s">
        <v>139</v>
      </c>
    </row>
    <row r="501" s="2" customFormat="1" ht="21.75" customHeight="1">
      <c r="A501" s="37"/>
      <c r="B501" s="38"/>
      <c r="C501" s="231" t="s">
        <v>387</v>
      </c>
      <c r="D501" s="231" t="s">
        <v>140</v>
      </c>
      <c r="E501" s="232" t="s">
        <v>388</v>
      </c>
      <c r="F501" s="233" t="s">
        <v>389</v>
      </c>
      <c r="G501" s="234" t="s">
        <v>350</v>
      </c>
      <c r="H501" s="235">
        <v>31.5</v>
      </c>
      <c r="I501" s="236"/>
      <c r="J501" s="237"/>
      <c r="K501" s="238">
        <f>ROUND(P501*H501,2)</f>
        <v>0</v>
      </c>
      <c r="L501" s="233" t="s">
        <v>144</v>
      </c>
      <c r="M501" s="239"/>
      <c r="N501" s="240" t="s">
        <v>1</v>
      </c>
      <c r="O501" s="241" t="s">
        <v>40</v>
      </c>
      <c r="P501" s="242">
        <f>I501+J501</f>
        <v>0</v>
      </c>
      <c r="Q501" s="242">
        <f>ROUND(I501*H501,2)</f>
        <v>0</v>
      </c>
      <c r="R501" s="242">
        <f>ROUND(J501*H501,2)</f>
        <v>0</v>
      </c>
      <c r="S501" s="90"/>
      <c r="T501" s="243">
        <f>S501*H501</f>
        <v>0</v>
      </c>
      <c r="U501" s="243">
        <v>0</v>
      </c>
      <c r="V501" s="243">
        <f>U501*H501</f>
        <v>0</v>
      </c>
      <c r="W501" s="243">
        <v>0</v>
      </c>
      <c r="X501" s="244">
        <f>W501*H501</f>
        <v>0</v>
      </c>
      <c r="Y501" s="37"/>
      <c r="Z501" s="37"/>
      <c r="AA501" s="37"/>
      <c r="AB501" s="37"/>
      <c r="AC501" s="37"/>
      <c r="AD501" s="37"/>
      <c r="AE501" s="37"/>
      <c r="AR501" s="245" t="s">
        <v>145</v>
      </c>
      <c r="AT501" s="245" t="s">
        <v>140</v>
      </c>
      <c r="AU501" s="245" t="s">
        <v>85</v>
      </c>
      <c r="AY501" s="16" t="s">
        <v>139</v>
      </c>
      <c r="BE501" s="246">
        <f>IF(O501="základní",K501,0)</f>
        <v>0</v>
      </c>
      <c r="BF501" s="246">
        <f>IF(O501="snížená",K501,0)</f>
        <v>0</v>
      </c>
      <c r="BG501" s="246">
        <f>IF(O501="zákl. přenesená",K501,0)</f>
        <v>0</v>
      </c>
      <c r="BH501" s="246">
        <f>IF(O501="sníž. přenesená",K501,0)</f>
        <v>0</v>
      </c>
      <c r="BI501" s="246">
        <f>IF(O501="nulová",K501,0)</f>
        <v>0</v>
      </c>
      <c r="BJ501" s="16" t="s">
        <v>85</v>
      </c>
      <c r="BK501" s="246">
        <f>ROUND(P501*H501,2)</f>
        <v>0</v>
      </c>
      <c r="BL501" s="16" t="s">
        <v>146</v>
      </c>
      <c r="BM501" s="245" t="s">
        <v>390</v>
      </c>
    </row>
    <row r="502" s="2" customFormat="1">
      <c r="A502" s="37"/>
      <c r="B502" s="38"/>
      <c r="C502" s="39"/>
      <c r="D502" s="247" t="s">
        <v>148</v>
      </c>
      <c r="E502" s="39"/>
      <c r="F502" s="248" t="s">
        <v>389</v>
      </c>
      <c r="G502" s="39"/>
      <c r="H502" s="39"/>
      <c r="I502" s="144"/>
      <c r="J502" s="144"/>
      <c r="K502" s="39"/>
      <c r="L502" s="39"/>
      <c r="M502" s="43"/>
      <c r="N502" s="249"/>
      <c r="O502" s="250"/>
      <c r="P502" s="90"/>
      <c r="Q502" s="90"/>
      <c r="R502" s="90"/>
      <c r="S502" s="90"/>
      <c r="T502" s="90"/>
      <c r="U502" s="90"/>
      <c r="V502" s="90"/>
      <c r="W502" s="90"/>
      <c r="X502" s="91"/>
      <c r="Y502" s="37"/>
      <c r="Z502" s="37"/>
      <c r="AA502" s="37"/>
      <c r="AB502" s="37"/>
      <c r="AC502" s="37"/>
      <c r="AD502" s="37"/>
      <c r="AE502" s="37"/>
      <c r="AT502" s="16" t="s">
        <v>148</v>
      </c>
      <c r="AU502" s="16" t="s">
        <v>85</v>
      </c>
    </row>
    <row r="503" s="12" customFormat="1">
      <c r="A503" s="12"/>
      <c r="B503" s="251"/>
      <c r="C503" s="252"/>
      <c r="D503" s="247" t="s">
        <v>149</v>
      </c>
      <c r="E503" s="253" t="s">
        <v>1</v>
      </c>
      <c r="F503" s="254" t="s">
        <v>391</v>
      </c>
      <c r="G503" s="252"/>
      <c r="H503" s="253" t="s">
        <v>1</v>
      </c>
      <c r="I503" s="255"/>
      <c r="J503" s="255"/>
      <c r="K503" s="252"/>
      <c r="L503" s="252"/>
      <c r="M503" s="256"/>
      <c r="N503" s="257"/>
      <c r="O503" s="258"/>
      <c r="P503" s="258"/>
      <c r="Q503" s="258"/>
      <c r="R503" s="258"/>
      <c r="S503" s="258"/>
      <c r="T503" s="258"/>
      <c r="U503" s="258"/>
      <c r="V503" s="258"/>
      <c r="W503" s="258"/>
      <c r="X503" s="259"/>
      <c r="Y503" s="12"/>
      <c r="Z503" s="12"/>
      <c r="AA503" s="12"/>
      <c r="AB503" s="12"/>
      <c r="AC503" s="12"/>
      <c r="AD503" s="12"/>
      <c r="AE503" s="12"/>
      <c r="AT503" s="260" t="s">
        <v>149</v>
      </c>
      <c r="AU503" s="260" t="s">
        <v>85</v>
      </c>
      <c r="AV503" s="12" t="s">
        <v>85</v>
      </c>
      <c r="AW503" s="12" t="s">
        <v>5</v>
      </c>
      <c r="AX503" s="12" t="s">
        <v>77</v>
      </c>
      <c r="AY503" s="260" t="s">
        <v>139</v>
      </c>
    </row>
    <row r="504" s="12" customFormat="1">
      <c r="A504" s="12"/>
      <c r="B504" s="251"/>
      <c r="C504" s="252"/>
      <c r="D504" s="247" t="s">
        <v>149</v>
      </c>
      <c r="E504" s="253" t="s">
        <v>1</v>
      </c>
      <c r="F504" s="254" t="s">
        <v>392</v>
      </c>
      <c r="G504" s="252"/>
      <c r="H504" s="253" t="s">
        <v>1</v>
      </c>
      <c r="I504" s="255"/>
      <c r="J504" s="255"/>
      <c r="K504" s="252"/>
      <c r="L504" s="252"/>
      <c r="M504" s="256"/>
      <c r="N504" s="257"/>
      <c r="O504" s="258"/>
      <c r="P504" s="258"/>
      <c r="Q504" s="258"/>
      <c r="R504" s="258"/>
      <c r="S504" s="258"/>
      <c r="T504" s="258"/>
      <c r="U504" s="258"/>
      <c r="V504" s="258"/>
      <c r="W504" s="258"/>
      <c r="X504" s="259"/>
      <c r="Y504" s="12"/>
      <c r="Z504" s="12"/>
      <c r="AA504" s="12"/>
      <c r="AB504" s="12"/>
      <c r="AC504" s="12"/>
      <c r="AD504" s="12"/>
      <c r="AE504" s="12"/>
      <c r="AT504" s="260" t="s">
        <v>149</v>
      </c>
      <c r="AU504" s="260" t="s">
        <v>85</v>
      </c>
      <c r="AV504" s="12" t="s">
        <v>85</v>
      </c>
      <c r="AW504" s="12" t="s">
        <v>5</v>
      </c>
      <c r="AX504" s="12" t="s">
        <v>77</v>
      </c>
      <c r="AY504" s="260" t="s">
        <v>139</v>
      </c>
    </row>
    <row r="505" s="13" customFormat="1">
      <c r="A505" s="13"/>
      <c r="B505" s="261"/>
      <c r="C505" s="262"/>
      <c r="D505" s="247" t="s">
        <v>149</v>
      </c>
      <c r="E505" s="263" t="s">
        <v>1</v>
      </c>
      <c r="F505" s="264" t="s">
        <v>393</v>
      </c>
      <c r="G505" s="262"/>
      <c r="H505" s="265">
        <v>31.5</v>
      </c>
      <c r="I505" s="266"/>
      <c r="J505" s="266"/>
      <c r="K505" s="262"/>
      <c r="L505" s="262"/>
      <c r="M505" s="267"/>
      <c r="N505" s="268"/>
      <c r="O505" s="269"/>
      <c r="P505" s="269"/>
      <c r="Q505" s="269"/>
      <c r="R505" s="269"/>
      <c r="S505" s="269"/>
      <c r="T505" s="269"/>
      <c r="U505" s="269"/>
      <c r="V505" s="269"/>
      <c r="W505" s="269"/>
      <c r="X505" s="270"/>
      <c r="Y505" s="13"/>
      <c r="Z505" s="13"/>
      <c r="AA505" s="13"/>
      <c r="AB505" s="13"/>
      <c r="AC505" s="13"/>
      <c r="AD505" s="13"/>
      <c r="AE505" s="13"/>
      <c r="AT505" s="271" t="s">
        <v>149</v>
      </c>
      <c r="AU505" s="271" t="s">
        <v>85</v>
      </c>
      <c r="AV505" s="13" t="s">
        <v>87</v>
      </c>
      <c r="AW505" s="13" t="s">
        <v>5</v>
      </c>
      <c r="AX505" s="13" t="s">
        <v>77</v>
      </c>
      <c r="AY505" s="271" t="s">
        <v>139</v>
      </c>
    </row>
    <row r="506" s="14" customFormat="1">
      <c r="A506" s="14"/>
      <c r="B506" s="272"/>
      <c r="C506" s="273"/>
      <c r="D506" s="247" t="s">
        <v>149</v>
      </c>
      <c r="E506" s="274" t="s">
        <v>1</v>
      </c>
      <c r="F506" s="275" t="s">
        <v>154</v>
      </c>
      <c r="G506" s="273"/>
      <c r="H506" s="276">
        <v>31.5</v>
      </c>
      <c r="I506" s="277"/>
      <c r="J506" s="277"/>
      <c r="K506" s="273"/>
      <c r="L506" s="273"/>
      <c r="M506" s="278"/>
      <c r="N506" s="279"/>
      <c r="O506" s="280"/>
      <c r="P506" s="280"/>
      <c r="Q506" s="280"/>
      <c r="R506" s="280"/>
      <c r="S506" s="280"/>
      <c r="T506" s="280"/>
      <c r="U506" s="280"/>
      <c r="V506" s="280"/>
      <c r="W506" s="280"/>
      <c r="X506" s="281"/>
      <c r="Y506" s="14"/>
      <c r="Z506" s="14"/>
      <c r="AA506" s="14"/>
      <c r="AB506" s="14"/>
      <c r="AC506" s="14"/>
      <c r="AD506" s="14"/>
      <c r="AE506" s="14"/>
      <c r="AT506" s="282" t="s">
        <v>149</v>
      </c>
      <c r="AU506" s="282" t="s">
        <v>85</v>
      </c>
      <c r="AV506" s="14" t="s">
        <v>146</v>
      </c>
      <c r="AW506" s="14" t="s">
        <v>5</v>
      </c>
      <c r="AX506" s="14" t="s">
        <v>85</v>
      </c>
      <c r="AY506" s="282" t="s">
        <v>139</v>
      </c>
    </row>
    <row r="507" s="2" customFormat="1" ht="21.75" customHeight="1">
      <c r="A507" s="37"/>
      <c r="B507" s="38"/>
      <c r="C507" s="231" t="s">
        <v>394</v>
      </c>
      <c r="D507" s="231" t="s">
        <v>140</v>
      </c>
      <c r="E507" s="232" t="s">
        <v>395</v>
      </c>
      <c r="F507" s="233" t="s">
        <v>396</v>
      </c>
      <c r="G507" s="234" t="s">
        <v>164</v>
      </c>
      <c r="H507" s="235">
        <v>2</v>
      </c>
      <c r="I507" s="236"/>
      <c r="J507" s="237"/>
      <c r="K507" s="238">
        <f>ROUND(P507*H507,2)</f>
        <v>0</v>
      </c>
      <c r="L507" s="233" t="s">
        <v>144</v>
      </c>
      <c r="M507" s="239"/>
      <c r="N507" s="240" t="s">
        <v>1</v>
      </c>
      <c r="O507" s="241" t="s">
        <v>40</v>
      </c>
      <c r="P507" s="242">
        <f>I507+J507</f>
        <v>0</v>
      </c>
      <c r="Q507" s="242">
        <f>ROUND(I507*H507,2)</f>
        <v>0</v>
      </c>
      <c r="R507" s="242">
        <f>ROUND(J507*H507,2)</f>
        <v>0</v>
      </c>
      <c r="S507" s="90"/>
      <c r="T507" s="243">
        <f>S507*H507</f>
        <v>0</v>
      </c>
      <c r="U507" s="243">
        <v>0.032770000000000001</v>
      </c>
      <c r="V507" s="243">
        <f>U507*H507</f>
        <v>0.065540000000000001</v>
      </c>
      <c r="W507" s="243">
        <v>0</v>
      </c>
      <c r="X507" s="244">
        <f>W507*H507</f>
        <v>0</v>
      </c>
      <c r="Y507" s="37"/>
      <c r="Z507" s="37"/>
      <c r="AA507" s="37"/>
      <c r="AB507" s="37"/>
      <c r="AC507" s="37"/>
      <c r="AD507" s="37"/>
      <c r="AE507" s="37"/>
      <c r="AR507" s="245" t="s">
        <v>145</v>
      </c>
      <c r="AT507" s="245" t="s">
        <v>140</v>
      </c>
      <c r="AU507" s="245" t="s">
        <v>85</v>
      </c>
      <c r="AY507" s="16" t="s">
        <v>139</v>
      </c>
      <c r="BE507" s="246">
        <f>IF(O507="základní",K507,0)</f>
        <v>0</v>
      </c>
      <c r="BF507" s="246">
        <f>IF(O507="snížená",K507,0)</f>
        <v>0</v>
      </c>
      <c r="BG507" s="246">
        <f>IF(O507="zákl. přenesená",K507,0)</f>
        <v>0</v>
      </c>
      <c r="BH507" s="246">
        <f>IF(O507="sníž. přenesená",K507,0)</f>
        <v>0</v>
      </c>
      <c r="BI507" s="246">
        <f>IF(O507="nulová",K507,0)</f>
        <v>0</v>
      </c>
      <c r="BJ507" s="16" t="s">
        <v>85</v>
      </c>
      <c r="BK507" s="246">
        <f>ROUND(P507*H507,2)</f>
        <v>0</v>
      </c>
      <c r="BL507" s="16" t="s">
        <v>146</v>
      </c>
      <c r="BM507" s="245" t="s">
        <v>397</v>
      </c>
    </row>
    <row r="508" s="2" customFormat="1">
      <c r="A508" s="37"/>
      <c r="B508" s="38"/>
      <c r="C508" s="39"/>
      <c r="D508" s="247" t="s">
        <v>148</v>
      </c>
      <c r="E508" s="39"/>
      <c r="F508" s="248" t="s">
        <v>396</v>
      </c>
      <c r="G508" s="39"/>
      <c r="H508" s="39"/>
      <c r="I508" s="144"/>
      <c r="J508" s="144"/>
      <c r="K508" s="39"/>
      <c r="L508" s="39"/>
      <c r="M508" s="43"/>
      <c r="N508" s="249"/>
      <c r="O508" s="250"/>
      <c r="P508" s="90"/>
      <c r="Q508" s="90"/>
      <c r="R508" s="90"/>
      <c r="S508" s="90"/>
      <c r="T508" s="90"/>
      <c r="U508" s="90"/>
      <c r="V508" s="90"/>
      <c r="W508" s="90"/>
      <c r="X508" s="91"/>
      <c r="Y508" s="37"/>
      <c r="Z508" s="37"/>
      <c r="AA508" s="37"/>
      <c r="AB508" s="37"/>
      <c r="AC508" s="37"/>
      <c r="AD508" s="37"/>
      <c r="AE508" s="37"/>
      <c r="AT508" s="16" t="s">
        <v>148</v>
      </c>
      <c r="AU508" s="16" t="s">
        <v>85</v>
      </c>
    </row>
    <row r="509" s="12" customFormat="1">
      <c r="A509" s="12"/>
      <c r="B509" s="251"/>
      <c r="C509" s="252"/>
      <c r="D509" s="247" t="s">
        <v>149</v>
      </c>
      <c r="E509" s="253" t="s">
        <v>1</v>
      </c>
      <c r="F509" s="254" t="s">
        <v>159</v>
      </c>
      <c r="G509" s="252"/>
      <c r="H509" s="253" t="s">
        <v>1</v>
      </c>
      <c r="I509" s="255"/>
      <c r="J509" s="255"/>
      <c r="K509" s="252"/>
      <c r="L509" s="252"/>
      <c r="M509" s="256"/>
      <c r="N509" s="257"/>
      <c r="O509" s="258"/>
      <c r="P509" s="258"/>
      <c r="Q509" s="258"/>
      <c r="R509" s="258"/>
      <c r="S509" s="258"/>
      <c r="T509" s="258"/>
      <c r="U509" s="258"/>
      <c r="V509" s="258"/>
      <c r="W509" s="258"/>
      <c r="X509" s="259"/>
      <c r="Y509" s="12"/>
      <c r="Z509" s="12"/>
      <c r="AA509" s="12"/>
      <c r="AB509" s="12"/>
      <c r="AC509" s="12"/>
      <c r="AD509" s="12"/>
      <c r="AE509" s="12"/>
      <c r="AT509" s="260" t="s">
        <v>149</v>
      </c>
      <c r="AU509" s="260" t="s">
        <v>85</v>
      </c>
      <c r="AV509" s="12" t="s">
        <v>85</v>
      </c>
      <c r="AW509" s="12" t="s">
        <v>5</v>
      </c>
      <c r="AX509" s="12" t="s">
        <v>77</v>
      </c>
      <c r="AY509" s="260" t="s">
        <v>139</v>
      </c>
    </row>
    <row r="510" s="13" customFormat="1">
      <c r="A510" s="13"/>
      <c r="B510" s="261"/>
      <c r="C510" s="262"/>
      <c r="D510" s="247" t="s">
        <v>149</v>
      </c>
      <c r="E510" s="263" t="s">
        <v>1</v>
      </c>
      <c r="F510" s="264" t="s">
        <v>87</v>
      </c>
      <c r="G510" s="262"/>
      <c r="H510" s="265">
        <v>2</v>
      </c>
      <c r="I510" s="266"/>
      <c r="J510" s="266"/>
      <c r="K510" s="262"/>
      <c r="L510" s="262"/>
      <c r="M510" s="267"/>
      <c r="N510" s="268"/>
      <c r="O510" s="269"/>
      <c r="P510" s="269"/>
      <c r="Q510" s="269"/>
      <c r="R510" s="269"/>
      <c r="S510" s="269"/>
      <c r="T510" s="269"/>
      <c r="U510" s="269"/>
      <c r="V510" s="269"/>
      <c r="W510" s="269"/>
      <c r="X510" s="270"/>
      <c r="Y510" s="13"/>
      <c r="Z510" s="13"/>
      <c r="AA510" s="13"/>
      <c r="AB510" s="13"/>
      <c r="AC510" s="13"/>
      <c r="AD510" s="13"/>
      <c r="AE510" s="13"/>
      <c r="AT510" s="271" t="s">
        <v>149</v>
      </c>
      <c r="AU510" s="271" t="s">
        <v>85</v>
      </c>
      <c r="AV510" s="13" t="s">
        <v>87</v>
      </c>
      <c r="AW510" s="13" t="s">
        <v>5</v>
      </c>
      <c r="AX510" s="13" t="s">
        <v>77</v>
      </c>
      <c r="AY510" s="271" t="s">
        <v>139</v>
      </c>
    </row>
    <row r="511" s="14" customFormat="1">
      <c r="A511" s="14"/>
      <c r="B511" s="272"/>
      <c r="C511" s="273"/>
      <c r="D511" s="247" t="s">
        <v>149</v>
      </c>
      <c r="E511" s="274" t="s">
        <v>1</v>
      </c>
      <c r="F511" s="275" t="s">
        <v>154</v>
      </c>
      <c r="G511" s="273"/>
      <c r="H511" s="276">
        <v>2</v>
      </c>
      <c r="I511" s="277"/>
      <c r="J511" s="277"/>
      <c r="K511" s="273"/>
      <c r="L511" s="273"/>
      <c r="M511" s="278"/>
      <c r="N511" s="279"/>
      <c r="O511" s="280"/>
      <c r="P511" s="280"/>
      <c r="Q511" s="280"/>
      <c r="R511" s="280"/>
      <c r="S511" s="280"/>
      <c r="T511" s="280"/>
      <c r="U511" s="280"/>
      <c r="V511" s="280"/>
      <c r="W511" s="280"/>
      <c r="X511" s="281"/>
      <c r="Y511" s="14"/>
      <c r="Z511" s="14"/>
      <c r="AA511" s="14"/>
      <c r="AB511" s="14"/>
      <c r="AC511" s="14"/>
      <c r="AD511" s="14"/>
      <c r="AE511" s="14"/>
      <c r="AT511" s="282" t="s">
        <v>149</v>
      </c>
      <c r="AU511" s="282" t="s">
        <v>85</v>
      </c>
      <c r="AV511" s="14" t="s">
        <v>146</v>
      </c>
      <c r="AW511" s="14" t="s">
        <v>5</v>
      </c>
      <c r="AX511" s="14" t="s">
        <v>85</v>
      </c>
      <c r="AY511" s="282" t="s">
        <v>139</v>
      </c>
    </row>
    <row r="512" s="2" customFormat="1" ht="16.5" customHeight="1">
      <c r="A512" s="37"/>
      <c r="B512" s="38"/>
      <c r="C512" s="231" t="s">
        <v>398</v>
      </c>
      <c r="D512" s="231" t="s">
        <v>140</v>
      </c>
      <c r="E512" s="232" t="s">
        <v>399</v>
      </c>
      <c r="F512" s="233" t="s">
        <v>400</v>
      </c>
      <c r="G512" s="234" t="s">
        <v>364</v>
      </c>
      <c r="H512" s="235">
        <v>11.279999999999999</v>
      </c>
      <c r="I512" s="236"/>
      <c r="J512" s="237"/>
      <c r="K512" s="238">
        <f>ROUND(P512*H512,2)</f>
        <v>0</v>
      </c>
      <c r="L512" s="233" t="s">
        <v>1</v>
      </c>
      <c r="M512" s="239"/>
      <c r="N512" s="240" t="s">
        <v>1</v>
      </c>
      <c r="O512" s="241" t="s">
        <v>40</v>
      </c>
      <c r="P512" s="242">
        <f>I512+J512</f>
        <v>0</v>
      </c>
      <c r="Q512" s="242">
        <f>ROUND(I512*H512,2)</f>
        <v>0</v>
      </c>
      <c r="R512" s="242">
        <f>ROUND(J512*H512,2)</f>
        <v>0</v>
      </c>
      <c r="S512" s="90"/>
      <c r="T512" s="243">
        <f>S512*H512</f>
        <v>0</v>
      </c>
      <c r="U512" s="243">
        <v>1</v>
      </c>
      <c r="V512" s="243">
        <f>U512*H512</f>
        <v>11.279999999999999</v>
      </c>
      <c r="W512" s="243">
        <v>0</v>
      </c>
      <c r="X512" s="244">
        <f>W512*H512</f>
        <v>0</v>
      </c>
      <c r="Y512" s="37"/>
      <c r="Z512" s="37"/>
      <c r="AA512" s="37"/>
      <c r="AB512" s="37"/>
      <c r="AC512" s="37"/>
      <c r="AD512" s="37"/>
      <c r="AE512" s="37"/>
      <c r="AR512" s="245" t="s">
        <v>145</v>
      </c>
      <c r="AT512" s="245" t="s">
        <v>140</v>
      </c>
      <c r="AU512" s="245" t="s">
        <v>85</v>
      </c>
      <c r="AY512" s="16" t="s">
        <v>139</v>
      </c>
      <c r="BE512" s="246">
        <f>IF(O512="základní",K512,0)</f>
        <v>0</v>
      </c>
      <c r="BF512" s="246">
        <f>IF(O512="snížená",K512,0)</f>
        <v>0</v>
      </c>
      <c r="BG512" s="246">
        <f>IF(O512="zákl. přenesená",K512,0)</f>
        <v>0</v>
      </c>
      <c r="BH512" s="246">
        <f>IF(O512="sníž. přenesená",K512,0)</f>
        <v>0</v>
      </c>
      <c r="BI512" s="246">
        <f>IF(O512="nulová",K512,0)</f>
        <v>0</v>
      </c>
      <c r="BJ512" s="16" t="s">
        <v>85</v>
      </c>
      <c r="BK512" s="246">
        <f>ROUND(P512*H512,2)</f>
        <v>0</v>
      </c>
      <c r="BL512" s="16" t="s">
        <v>146</v>
      </c>
      <c r="BM512" s="245" t="s">
        <v>401</v>
      </c>
    </row>
    <row r="513" s="2" customFormat="1">
      <c r="A513" s="37"/>
      <c r="B513" s="38"/>
      <c r="C513" s="39"/>
      <c r="D513" s="247" t="s">
        <v>148</v>
      </c>
      <c r="E513" s="39"/>
      <c r="F513" s="248" t="s">
        <v>400</v>
      </c>
      <c r="G513" s="39"/>
      <c r="H513" s="39"/>
      <c r="I513" s="144"/>
      <c r="J513" s="144"/>
      <c r="K513" s="39"/>
      <c r="L513" s="39"/>
      <c r="M513" s="43"/>
      <c r="N513" s="249"/>
      <c r="O513" s="250"/>
      <c r="P513" s="90"/>
      <c r="Q513" s="90"/>
      <c r="R513" s="90"/>
      <c r="S513" s="90"/>
      <c r="T513" s="90"/>
      <c r="U513" s="90"/>
      <c r="V513" s="90"/>
      <c r="W513" s="90"/>
      <c r="X513" s="91"/>
      <c r="Y513" s="37"/>
      <c r="Z513" s="37"/>
      <c r="AA513" s="37"/>
      <c r="AB513" s="37"/>
      <c r="AC513" s="37"/>
      <c r="AD513" s="37"/>
      <c r="AE513" s="37"/>
      <c r="AT513" s="16" t="s">
        <v>148</v>
      </c>
      <c r="AU513" s="16" t="s">
        <v>85</v>
      </c>
    </row>
    <row r="514" s="12" customFormat="1">
      <c r="A514" s="12"/>
      <c r="B514" s="251"/>
      <c r="C514" s="252"/>
      <c r="D514" s="247" t="s">
        <v>149</v>
      </c>
      <c r="E514" s="253" t="s">
        <v>1</v>
      </c>
      <c r="F514" s="254" t="s">
        <v>402</v>
      </c>
      <c r="G514" s="252"/>
      <c r="H514" s="253" t="s">
        <v>1</v>
      </c>
      <c r="I514" s="255"/>
      <c r="J514" s="255"/>
      <c r="K514" s="252"/>
      <c r="L514" s="252"/>
      <c r="M514" s="256"/>
      <c r="N514" s="257"/>
      <c r="O514" s="258"/>
      <c r="P514" s="258"/>
      <c r="Q514" s="258"/>
      <c r="R514" s="258"/>
      <c r="S514" s="258"/>
      <c r="T514" s="258"/>
      <c r="U514" s="258"/>
      <c r="V514" s="258"/>
      <c r="W514" s="258"/>
      <c r="X514" s="259"/>
      <c r="Y514" s="12"/>
      <c r="Z514" s="12"/>
      <c r="AA514" s="12"/>
      <c r="AB514" s="12"/>
      <c r="AC514" s="12"/>
      <c r="AD514" s="12"/>
      <c r="AE514" s="12"/>
      <c r="AT514" s="260" t="s">
        <v>149</v>
      </c>
      <c r="AU514" s="260" t="s">
        <v>85</v>
      </c>
      <c r="AV514" s="12" t="s">
        <v>85</v>
      </c>
      <c r="AW514" s="12" t="s">
        <v>5</v>
      </c>
      <c r="AX514" s="12" t="s">
        <v>77</v>
      </c>
      <c r="AY514" s="260" t="s">
        <v>139</v>
      </c>
    </row>
    <row r="515" s="12" customFormat="1">
      <c r="A515" s="12"/>
      <c r="B515" s="251"/>
      <c r="C515" s="252"/>
      <c r="D515" s="247" t="s">
        <v>149</v>
      </c>
      <c r="E515" s="253" t="s">
        <v>1</v>
      </c>
      <c r="F515" s="254" t="s">
        <v>381</v>
      </c>
      <c r="G515" s="252"/>
      <c r="H515" s="253" t="s">
        <v>1</v>
      </c>
      <c r="I515" s="255"/>
      <c r="J515" s="255"/>
      <c r="K515" s="252"/>
      <c r="L515" s="252"/>
      <c r="M515" s="256"/>
      <c r="N515" s="257"/>
      <c r="O515" s="258"/>
      <c r="P515" s="258"/>
      <c r="Q515" s="258"/>
      <c r="R515" s="258"/>
      <c r="S515" s="258"/>
      <c r="T515" s="258"/>
      <c r="U515" s="258"/>
      <c r="V515" s="258"/>
      <c r="W515" s="258"/>
      <c r="X515" s="259"/>
      <c r="Y515" s="12"/>
      <c r="Z515" s="12"/>
      <c r="AA515" s="12"/>
      <c r="AB515" s="12"/>
      <c r="AC515" s="12"/>
      <c r="AD515" s="12"/>
      <c r="AE515" s="12"/>
      <c r="AT515" s="260" t="s">
        <v>149</v>
      </c>
      <c r="AU515" s="260" t="s">
        <v>85</v>
      </c>
      <c r="AV515" s="12" t="s">
        <v>85</v>
      </c>
      <c r="AW515" s="12" t="s">
        <v>5</v>
      </c>
      <c r="AX515" s="12" t="s">
        <v>77</v>
      </c>
      <c r="AY515" s="260" t="s">
        <v>139</v>
      </c>
    </row>
    <row r="516" s="13" customFormat="1">
      <c r="A516" s="13"/>
      <c r="B516" s="261"/>
      <c r="C516" s="262"/>
      <c r="D516" s="247" t="s">
        <v>149</v>
      </c>
      <c r="E516" s="263" t="s">
        <v>1</v>
      </c>
      <c r="F516" s="264" t="s">
        <v>403</v>
      </c>
      <c r="G516" s="262"/>
      <c r="H516" s="265">
        <v>3.48</v>
      </c>
      <c r="I516" s="266"/>
      <c r="J516" s="266"/>
      <c r="K516" s="262"/>
      <c r="L516" s="262"/>
      <c r="M516" s="267"/>
      <c r="N516" s="268"/>
      <c r="O516" s="269"/>
      <c r="P516" s="269"/>
      <c r="Q516" s="269"/>
      <c r="R516" s="269"/>
      <c r="S516" s="269"/>
      <c r="T516" s="269"/>
      <c r="U516" s="269"/>
      <c r="V516" s="269"/>
      <c r="W516" s="269"/>
      <c r="X516" s="270"/>
      <c r="Y516" s="13"/>
      <c r="Z516" s="13"/>
      <c r="AA516" s="13"/>
      <c r="AB516" s="13"/>
      <c r="AC516" s="13"/>
      <c r="AD516" s="13"/>
      <c r="AE516" s="13"/>
      <c r="AT516" s="271" t="s">
        <v>149</v>
      </c>
      <c r="AU516" s="271" t="s">
        <v>85</v>
      </c>
      <c r="AV516" s="13" t="s">
        <v>87</v>
      </c>
      <c r="AW516" s="13" t="s">
        <v>5</v>
      </c>
      <c r="AX516" s="13" t="s">
        <v>77</v>
      </c>
      <c r="AY516" s="271" t="s">
        <v>139</v>
      </c>
    </row>
    <row r="517" s="12" customFormat="1">
      <c r="A517" s="12"/>
      <c r="B517" s="251"/>
      <c r="C517" s="252"/>
      <c r="D517" s="247" t="s">
        <v>149</v>
      </c>
      <c r="E517" s="253" t="s">
        <v>1</v>
      </c>
      <c r="F517" s="254" t="s">
        <v>383</v>
      </c>
      <c r="G517" s="252"/>
      <c r="H517" s="253" t="s">
        <v>1</v>
      </c>
      <c r="I517" s="255"/>
      <c r="J517" s="255"/>
      <c r="K517" s="252"/>
      <c r="L517" s="252"/>
      <c r="M517" s="256"/>
      <c r="N517" s="257"/>
      <c r="O517" s="258"/>
      <c r="P517" s="258"/>
      <c r="Q517" s="258"/>
      <c r="R517" s="258"/>
      <c r="S517" s="258"/>
      <c r="T517" s="258"/>
      <c r="U517" s="258"/>
      <c r="V517" s="258"/>
      <c r="W517" s="258"/>
      <c r="X517" s="259"/>
      <c r="Y517" s="12"/>
      <c r="Z517" s="12"/>
      <c r="AA517" s="12"/>
      <c r="AB517" s="12"/>
      <c r="AC517" s="12"/>
      <c r="AD517" s="12"/>
      <c r="AE517" s="12"/>
      <c r="AT517" s="260" t="s">
        <v>149</v>
      </c>
      <c r="AU517" s="260" t="s">
        <v>85</v>
      </c>
      <c r="AV517" s="12" t="s">
        <v>85</v>
      </c>
      <c r="AW517" s="12" t="s">
        <v>5</v>
      </c>
      <c r="AX517" s="12" t="s">
        <v>77</v>
      </c>
      <c r="AY517" s="260" t="s">
        <v>139</v>
      </c>
    </row>
    <row r="518" s="13" customFormat="1">
      <c r="A518" s="13"/>
      <c r="B518" s="261"/>
      <c r="C518" s="262"/>
      <c r="D518" s="247" t="s">
        <v>149</v>
      </c>
      <c r="E518" s="263" t="s">
        <v>1</v>
      </c>
      <c r="F518" s="264" t="s">
        <v>404</v>
      </c>
      <c r="G518" s="262"/>
      <c r="H518" s="265">
        <v>3.96</v>
      </c>
      <c r="I518" s="266"/>
      <c r="J518" s="266"/>
      <c r="K518" s="262"/>
      <c r="L518" s="262"/>
      <c r="M518" s="267"/>
      <c r="N518" s="268"/>
      <c r="O518" s="269"/>
      <c r="P518" s="269"/>
      <c r="Q518" s="269"/>
      <c r="R518" s="269"/>
      <c r="S518" s="269"/>
      <c r="T518" s="269"/>
      <c r="U518" s="269"/>
      <c r="V518" s="269"/>
      <c r="W518" s="269"/>
      <c r="X518" s="270"/>
      <c r="Y518" s="13"/>
      <c r="Z518" s="13"/>
      <c r="AA518" s="13"/>
      <c r="AB518" s="13"/>
      <c r="AC518" s="13"/>
      <c r="AD518" s="13"/>
      <c r="AE518" s="13"/>
      <c r="AT518" s="271" t="s">
        <v>149</v>
      </c>
      <c r="AU518" s="271" t="s">
        <v>85</v>
      </c>
      <c r="AV518" s="13" t="s">
        <v>87</v>
      </c>
      <c r="AW518" s="13" t="s">
        <v>5</v>
      </c>
      <c r="AX518" s="13" t="s">
        <v>77</v>
      </c>
      <c r="AY518" s="271" t="s">
        <v>139</v>
      </c>
    </row>
    <row r="519" s="12" customFormat="1">
      <c r="A519" s="12"/>
      <c r="B519" s="251"/>
      <c r="C519" s="252"/>
      <c r="D519" s="247" t="s">
        <v>149</v>
      </c>
      <c r="E519" s="253" t="s">
        <v>1</v>
      </c>
      <c r="F519" s="254" t="s">
        <v>385</v>
      </c>
      <c r="G519" s="252"/>
      <c r="H519" s="253" t="s">
        <v>1</v>
      </c>
      <c r="I519" s="255"/>
      <c r="J519" s="255"/>
      <c r="K519" s="252"/>
      <c r="L519" s="252"/>
      <c r="M519" s="256"/>
      <c r="N519" s="257"/>
      <c r="O519" s="258"/>
      <c r="P519" s="258"/>
      <c r="Q519" s="258"/>
      <c r="R519" s="258"/>
      <c r="S519" s="258"/>
      <c r="T519" s="258"/>
      <c r="U519" s="258"/>
      <c r="V519" s="258"/>
      <c r="W519" s="258"/>
      <c r="X519" s="259"/>
      <c r="Y519" s="12"/>
      <c r="Z519" s="12"/>
      <c r="AA519" s="12"/>
      <c r="AB519" s="12"/>
      <c r="AC519" s="12"/>
      <c r="AD519" s="12"/>
      <c r="AE519" s="12"/>
      <c r="AT519" s="260" t="s">
        <v>149</v>
      </c>
      <c r="AU519" s="260" t="s">
        <v>85</v>
      </c>
      <c r="AV519" s="12" t="s">
        <v>85</v>
      </c>
      <c r="AW519" s="12" t="s">
        <v>5</v>
      </c>
      <c r="AX519" s="12" t="s">
        <v>77</v>
      </c>
      <c r="AY519" s="260" t="s">
        <v>139</v>
      </c>
    </row>
    <row r="520" s="13" customFormat="1">
      <c r="A520" s="13"/>
      <c r="B520" s="261"/>
      <c r="C520" s="262"/>
      <c r="D520" s="247" t="s">
        <v>149</v>
      </c>
      <c r="E520" s="263" t="s">
        <v>1</v>
      </c>
      <c r="F520" s="264" t="s">
        <v>405</v>
      </c>
      <c r="G520" s="262"/>
      <c r="H520" s="265">
        <v>3.8399999999999999</v>
      </c>
      <c r="I520" s="266"/>
      <c r="J520" s="266"/>
      <c r="K520" s="262"/>
      <c r="L520" s="262"/>
      <c r="M520" s="267"/>
      <c r="N520" s="268"/>
      <c r="O520" s="269"/>
      <c r="P520" s="269"/>
      <c r="Q520" s="269"/>
      <c r="R520" s="269"/>
      <c r="S520" s="269"/>
      <c r="T520" s="269"/>
      <c r="U520" s="269"/>
      <c r="V520" s="269"/>
      <c r="W520" s="269"/>
      <c r="X520" s="270"/>
      <c r="Y520" s="13"/>
      <c r="Z520" s="13"/>
      <c r="AA520" s="13"/>
      <c r="AB520" s="13"/>
      <c r="AC520" s="13"/>
      <c r="AD520" s="13"/>
      <c r="AE520" s="13"/>
      <c r="AT520" s="271" t="s">
        <v>149</v>
      </c>
      <c r="AU520" s="271" t="s">
        <v>85</v>
      </c>
      <c r="AV520" s="13" t="s">
        <v>87</v>
      </c>
      <c r="AW520" s="13" t="s">
        <v>5</v>
      </c>
      <c r="AX520" s="13" t="s">
        <v>77</v>
      </c>
      <c r="AY520" s="271" t="s">
        <v>139</v>
      </c>
    </row>
    <row r="521" s="14" customFormat="1">
      <c r="A521" s="14"/>
      <c r="B521" s="272"/>
      <c r="C521" s="273"/>
      <c r="D521" s="247" t="s">
        <v>149</v>
      </c>
      <c r="E521" s="274" t="s">
        <v>1</v>
      </c>
      <c r="F521" s="275" t="s">
        <v>154</v>
      </c>
      <c r="G521" s="273"/>
      <c r="H521" s="276">
        <v>11.279999999999999</v>
      </c>
      <c r="I521" s="277"/>
      <c r="J521" s="277"/>
      <c r="K521" s="273"/>
      <c r="L521" s="273"/>
      <c r="M521" s="278"/>
      <c r="N521" s="279"/>
      <c r="O521" s="280"/>
      <c r="P521" s="280"/>
      <c r="Q521" s="280"/>
      <c r="R521" s="280"/>
      <c r="S521" s="280"/>
      <c r="T521" s="280"/>
      <c r="U521" s="280"/>
      <c r="V521" s="280"/>
      <c r="W521" s="280"/>
      <c r="X521" s="281"/>
      <c r="Y521" s="14"/>
      <c r="Z521" s="14"/>
      <c r="AA521" s="14"/>
      <c r="AB521" s="14"/>
      <c r="AC521" s="14"/>
      <c r="AD521" s="14"/>
      <c r="AE521" s="14"/>
      <c r="AT521" s="282" t="s">
        <v>149</v>
      </c>
      <c r="AU521" s="282" t="s">
        <v>85</v>
      </c>
      <c r="AV521" s="14" t="s">
        <v>146</v>
      </c>
      <c r="AW521" s="14" t="s">
        <v>5</v>
      </c>
      <c r="AX521" s="14" t="s">
        <v>85</v>
      </c>
      <c r="AY521" s="282" t="s">
        <v>139</v>
      </c>
    </row>
    <row r="522" s="11" customFormat="1" ht="25.92" customHeight="1">
      <c r="A522" s="11"/>
      <c r="B522" s="216"/>
      <c r="C522" s="217"/>
      <c r="D522" s="218" t="s">
        <v>76</v>
      </c>
      <c r="E522" s="219" t="s">
        <v>406</v>
      </c>
      <c r="F522" s="219" t="s">
        <v>407</v>
      </c>
      <c r="G522" s="217"/>
      <c r="H522" s="217"/>
      <c r="I522" s="220"/>
      <c r="J522" s="220"/>
      <c r="K522" s="221">
        <f>BK522</f>
        <v>0</v>
      </c>
      <c r="L522" s="217"/>
      <c r="M522" s="222"/>
      <c r="N522" s="223"/>
      <c r="O522" s="224"/>
      <c r="P522" s="224"/>
      <c r="Q522" s="225">
        <f>SUM(Q523:Q892)</f>
        <v>0</v>
      </c>
      <c r="R522" s="225">
        <f>SUM(R523:R892)</f>
        <v>0</v>
      </c>
      <c r="S522" s="224"/>
      <c r="T522" s="226">
        <f>SUM(T523:T892)</f>
        <v>0</v>
      </c>
      <c r="U522" s="224"/>
      <c r="V522" s="226">
        <f>SUM(V523:V892)</f>
        <v>0</v>
      </c>
      <c r="W522" s="224"/>
      <c r="X522" s="227">
        <f>SUM(X523:X892)</f>
        <v>0</v>
      </c>
      <c r="Y522" s="11"/>
      <c r="Z522" s="11"/>
      <c r="AA522" s="11"/>
      <c r="AB522" s="11"/>
      <c r="AC522" s="11"/>
      <c r="AD522" s="11"/>
      <c r="AE522" s="11"/>
      <c r="AR522" s="228" t="s">
        <v>85</v>
      </c>
      <c r="AT522" s="229" t="s">
        <v>76</v>
      </c>
      <c r="AU522" s="229" t="s">
        <v>77</v>
      </c>
      <c r="AY522" s="228" t="s">
        <v>139</v>
      </c>
      <c r="BK522" s="230">
        <f>SUM(BK523:BK892)</f>
        <v>0</v>
      </c>
    </row>
    <row r="523" s="2" customFormat="1" ht="21.75" customHeight="1">
      <c r="A523" s="37"/>
      <c r="B523" s="38"/>
      <c r="C523" s="283" t="s">
        <v>408</v>
      </c>
      <c r="D523" s="283" t="s">
        <v>409</v>
      </c>
      <c r="E523" s="284" t="s">
        <v>410</v>
      </c>
      <c r="F523" s="285" t="s">
        <v>411</v>
      </c>
      <c r="G523" s="286" t="s">
        <v>350</v>
      </c>
      <c r="H523" s="287">
        <v>1985.5999999999999</v>
      </c>
      <c r="I523" s="288"/>
      <c r="J523" s="288"/>
      <c r="K523" s="289">
        <f>ROUND(P523*H523,2)</f>
        <v>0</v>
      </c>
      <c r="L523" s="285" t="s">
        <v>144</v>
      </c>
      <c r="M523" s="43"/>
      <c r="N523" s="290" t="s">
        <v>1</v>
      </c>
      <c r="O523" s="241" t="s">
        <v>40</v>
      </c>
      <c r="P523" s="242">
        <f>I523+J523</f>
        <v>0</v>
      </c>
      <c r="Q523" s="242">
        <f>ROUND(I523*H523,2)</f>
        <v>0</v>
      </c>
      <c r="R523" s="242">
        <f>ROUND(J523*H523,2)</f>
        <v>0</v>
      </c>
      <c r="S523" s="90"/>
      <c r="T523" s="243">
        <f>S523*H523</f>
        <v>0</v>
      </c>
      <c r="U523" s="243">
        <v>0</v>
      </c>
      <c r="V523" s="243">
        <f>U523*H523</f>
        <v>0</v>
      </c>
      <c r="W523" s="243">
        <v>0</v>
      </c>
      <c r="X523" s="244">
        <f>W523*H523</f>
        <v>0</v>
      </c>
      <c r="Y523" s="37"/>
      <c r="Z523" s="37"/>
      <c r="AA523" s="37"/>
      <c r="AB523" s="37"/>
      <c r="AC523" s="37"/>
      <c r="AD523" s="37"/>
      <c r="AE523" s="37"/>
      <c r="AR523" s="245" t="s">
        <v>146</v>
      </c>
      <c r="AT523" s="245" t="s">
        <v>409</v>
      </c>
      <c r="AU523" s="245" t="s">
        <v>85</v>
      </c>
      <c r="AY523" s="16" t="s">
        <v>139</v>
      </c>
      <c r="BE523" s="246">
        <f>IF(O523="základní",K523,0)</f>
        <v>0</v>
      </c>
      <c r="BF523" s="246">
        <f>IF(O523="snížená",K523,0)</f>
        <v>0</v>
      </c>
      <c r="BG523" s="246">
        <f>IF(O523="zákl. přenesená",K523,0)</f>
        <v>0</v>
      </c>
      <c r="BH523" s="246">
        <f>IF(O523="sníž. přenesená",K523,0)</f>
        <v>0</v>
      </c>
      <c r="BI523" s="246">
        <f>IF(O523="nulová",K523,0)</f>
        <v>0</v>
      </c>
      <c r="BJ523" s="16" t="s">
        <v>85</v>
      </c>
      <c r="BK523" s="246">
        <f>ROUND(P523*H523,2)</f>
        <v>0</v>
      </c>
      <c r="BL523" s="16" t="s">
        <v>146</v>
      </c>
      <c r="BM523" s="245" t="s">
        <v>412</v>
      </c>
    </row>
    <row r="524" s="2" customFormat="1">
      <c r="A524" s="37"/>
      <c r="B524" s="38"/>
      <c r="C524" s="39"/>
      <c r="D524" s="247" t="s">
        <v>148</v>
      </c>
      <c r="E524" s="39"/>
      <c r="F524" s="248" t="s">
        <v>413</v>
      </c>
      <c r="G524" s="39"/>
      <c r="H524" s="39"/>
      <c r="I524" s="144"/>
      <c r="J524" s="144"/>
      <c r="K524" s="39"/>
      <c r="L524" s="39"/>
      <c r="M524" s="43"/>
      <c r="N524" s="249"/>
      <c r="O524" s="250"/>
      <c r="P524" s="90"/>
      <c r="Q524" s="90"/>
      <c r="R524" s="90"/>
      <c r="S524" s="90"/>
      <c r="T524" s="90"/>
      <c r="U524" s="90"/>
      <c r="V524" s="90"/>
      <c r="W524" s="90"/>
      <c r="X524" s="91"/>
      <c r="Y524" s="37"/>
      <c r="Z524" s="37"/>
      <c r="AA524" s="37"/>
      <c r="AB524" s="37"/>
      <c r="AC524" s="37"/>
      <c r="AD524" s="37"/>
      <c r="AE524" s="37"/>
      <c r="AT524" s="16" t="s">
        <v>148</v>
      </c>
      <c r="AU524" s="16" t="s">
        <v>85</v>
      </c>
    </row>
    <row r="525" s="12" customFormat="1">
      <c r="A525" s="12"/>
      <c r="B525" s="251"/>
      <c r="C525" s="252"/>
      <c r="D525" s="247" t="s">
        <v>149</v>
      </c>
      <c r="E525" s="253" t="s">
        <v>1</v>
      </c>
      <c r="F525" s="254" t="s">
        <v>379</v>
      </c>
      <c r="G525" s="252"/>
      <c r="H525" s="253" t="s">
        <v>1</v>
      </c>
      <c r="I525" s="255"/>
      <c r="J525" s="255"/>
      <c r="K525" s="252"/>
      <c r="L525" s="252"/>
      <c r="M525" s="256"/>
      <c r="N525" s="257"/>
      <c r="O525" s="258"/>
      <c r="P525" s="258"/>
      <c r="Q525" s="258"/>
      <c r="R525" s="258"/>
      <c r="S525" s="258"/>
      <c r="T525" s="258"/>
      <c r="U525" s="258"/>
      <c r="V525" s="258"/>
      <c r="W525" s="258"/>
      <c r="X525" s="259"/>
      <c r="Y525" s="12"/>
      <c r="Z525" s="12"/>
      <c r="AA525" s="12"/>
      <c r="AB525" s="12"/>
      <c r="AC525" s="12"/>
      <c r="AD525" s="12"/>
      <c r="AE525" s="12"/>
      <c r="AT525" s="260" t="s">
        <v>149</v>
      </c>
      <c r="AU525" s="260" t="s">
        <v>85</v>
      </c>
      <c r="AV525" s="12" t="s">
        <v>85</v>
      </c>
      <c r="AW525" s="12" t="s">
        <v>5</v>
      </c>
      <c r="AX525" s="12" t="s">
        <v>77</v>
      </c>
      <c r="AY525" s="260" t="s">
        <v>139</v>
      </c>
    </row>
    <row r="526" s="13" customFormat="1">
      <c r="A526" s="13"/>
      <c r="B526" s="261"/>
      <c r="C526" s="262"/>
      <c r="D526" s="247" t="s">
        <v>149</v>
      </c>
      <c r="E526" s="263" t="s">
        <v>1</v>
      </c>
      <c r="F526" s="264" t="s">
        <v>414</v>
      </c>
      <c r="G526" s="262"/>
      <c r="H526" s="265">
        <v>432</v>
      </c>
      <c r="I526" s="266"/>
      <c r="J526" s="266"/>
      <c r="K526" s="262"/>
      <c r="L526" s="262"/>
      <c r="M526" s="267"/>
      <c r="N526" s="268"/>
      <c r="O526" s="269"/>
      <c r="P526" s="269"/>
      <c r="Q526" s="269"/>
      <c r="R526" s="269"/>
      <c r="S526" s="269"/>
      <c r="T526" s="269"/>
      <c r="U526" s="269"/>
      <c r="V526" s="269"/>
      <c r="W526" s="269"/>
      <c r="X526" s="270"/>
      <c r="Y526" s="13"/>
      <c r="Z526" s="13"/>
      <c r="AA526" s="13"/>
      <c r="AB526" s="13"/>
      <c r="AC526" s="13"/>
      <c r="AD526" s="13"/>
      <c r="AE526" s="13"/>
      <c r="AT526" s="271" t="s">
        <v>149</v>
      </c>
      <c r="AU526" s="271" t="s">
        <v>85</v>
      </c>
      <c r="AV526" s="13" t="s">
        <v>87</v>
      </c>
      <c r="AW526" s="13" t="s">
        <v>5</v>
      </c>
      <c r="AX526" s="13" t="s">
        <v>77</v>
      </c>
      <c r="AY526" s="271" t="s">
        <v>139</v>
      </c>
    </row>
    <row r="527" s="12" customFormat="1">
      <c r="A527" s="12"/>
      <c r="B527" s="251"/>
      <c r="C527" s="252"/>
      <c r="D527" s="247" t="s">
        <v>149</v>
      </c>
      <c r="E527" s="253" t="s">
        <v>1</v>
      </c>
      <c r="F527" s="254" t="s">
        <v>381</v>
      </c>
      <c r="G527" s="252"/>
      <c r="H527" s="253" t="s">
        <v>1</v>
      </c>
      <c r="I527" s="255"/>
      <c r="J527" s="255"/>
      <c r="K527" s="252"/>
      <c r="L527" s="252"/>
      <c r="M527" s="256"/>
      <c r="N527" s="257"/>
      <c r="O527" s="258"/>
      <c r="P527" s="258"/>
      <c r="Q527" s="258"/>
      <c r="R527" s="258"/>
      <c r="S527" s="258"/>
      <c r="T527" s="258"/>
      <c r="U527" s="258"/>
      <c r="V527" s="258"/>
      <c r="W527" s="258"/>
      <c r="X527" s="259"/>
      <c r="Y527" s="12"/>
      <c r="Z527" s="12"/>
      <c r="AA527" s="12"/>
      <c r="AB527" s="12"/>
      <c r="AC527" s="12"/>
      <c r="AD527" s="12"/>
      <c r="AE527" s="12"/>
      <c r="AT527" s="260" t="s">
        <v>149</v>
      </c>
      <c r="AU527" s="260" t="s">
        <v>85</v>
      </c>
      <c r="AV527" s="12" t="s">
        <v>85</v>
      </c>
      <c r="AW527" s="12" t="s">
        <v>5</v>
      </c>
      <c r="AX527" s="12" t="s">
        <v>77</v>
      </c>
      <c r="AY527" s="260" t="s">
        <v>139</v>
      </c>
    </row>
    <row r="528" s="13" customFormat="1">
      <c r="A528" s="13"/>
      <c r="B528" s="261"/>
      <c r="C528" s="262"/>
      <c r="D528" s="247" t="s">
        <v>149</v>
      </c>
      <c r="E528" s="263" t="s">
        <v>1</v>
      </c>
      <c r="F528" s="264" t="s">
        <v>415</v>
      </c>
      <c r="G528" s="262"/>
      <c r="H528" s="265">
        <v>558.39999999999998</v>
      </c>
      <c r="I528" s="266"/>
      <c r="J528" s="266"/>
      <c r="K528" s="262"/>
      <c r="L528" s="262"/>
      <c r="M528" s="267"/>
      <c r="N528" s="268"/>
      <c r="O528" s="269"/>
      <c r="P528" s="269"/>
      <c r="Q528" s="269"/>
      <c r="R528" s="269"/>
      <c r="S528" s="269"/>
      <c r="T528" s="269"/>
      <c r="U528" s="269"/>
      <c r="V528" s="269"/>
      <c r="W528" s="269"/>
      <c r="X528" s="270"/>
      <c r="Y528" s="13"/>
      <c r="Z528" s="13"/>
      <c r="AA528" s="13"/>
      <c r="AB528" s="13"/>
      <c r="AC528" s="13"/>
      <c r="AD528" s="13"/>
      <c r="AE528" s="13"/>
      <c r="AT528" s="271" t="s">
        <v>149</v>
      </c>
      <c r="AU528" s="271" t="s">
        <v>85</v>
      </c>
      <c r="AV528" s="13" t="s">
        <v>87</v>
      </c>
      <c r="AW528" s="13" t="s">
        <v>5</v>
      </c>
      <c r="AX528" s="13" t="s">
        <v>77</v>
      </c>
      <c r="AY528" s="271" t="s">
        <v>139</v>
      </c>
    </row>
    <row r="529" s="12" customFormat="1">
      <c r="A529" s="12"/>
      <c r="B529" s="251"/>
      <c r="C529" s="252"/>
      <c r="D529" s="247" t="s">
        <v>149</v>
      </c>
      <c r="E529" s="253" t="s">
        <v>1</v>
      </c>
      <c r="F529" s="254" t="s">
        <v>383</v>
      </c>
      <c r="G529" s="252"/>
      <c r="H529" s="253" t="s">
        <v>1</v>
      </c>
      <c r="I529" s="255"/>
      <c r="J529" s="255"/>
      <c r="K529" s="252"/>
      <c r="L529" s="252"/>
      <c r="M529" s="256"/>
      <c r="N529" s="257"/>
      <c r="O529" s="258"/>
      <c r="P529" s="258"/>
      <c r="Q529" s="258"/>
      <c r="R529" s="258"/>
      <c r="S529" s="258"/>
      <c r="T529" s="258"/>
      <c r="U529" s="258"/>
      <c r="V529" s="258"/>
      <c r="W529" s="258"/>
      <c r="X529" s="259"/>
      <c r="Y529" s="12"/>
      <c r="Z529" s="12"/>
      <c r="AA529" s="12"/>
      <c r="AB529" s="12"/>
      <c r="AC529" s="12"/>
      <c r="AD529" s="12"/>
      <c r="AE529" s="12"/>
      <c r="AT529" s="260" t="s">
        <v>149</v>
      </c>
      <c r="AU529" s="260" t="s">
        <v>85</v>
      </c>
      <c r="AV529" s="12" t="s">
        <v>85</v>
      </c>
      <c r="AW529" s="12" t="s">
        <v>5</v>
      </c>
      <c r="AX529" s="12" t="s">
        <v>77</v>
      </c>
      <c r="AY529" s="260" t="s">
        <v>139</v>
      </c>
    </row>
    <row r="530" s="13" customFormat="1">
      <c r="A530" s="13"/>
      <c r="B530" s="261"/>
      <c r="C530" s="262"/>
      <c r="D530" s="247" t="s">
        <v>149</v>
      </c>
      <c r="E530" s="263" t="s">
        <v>1</v>
      </c>
      <c r="F530" s="264" t="s">
        <v>416</v>
      </c>
      <c r="G530" s="262"/>
      <c r="H530" s="265">
        <v>525.60000000000002</v>
      </c>
      <c r="I530" s="266"/>
      <c r="J530" s="266"/>
      <c r="K530" s="262"/>
      <c r="L530" s="262"/>
      <c r="M530" s="267"/>
      <c r="N530" s="268"/>
      <c r="O530" s="269"/>
      <c r="P530" s="269"/>
      <c r="Q530" s="269"/>
      <c r="R530" s="269"/>
      <c r="S530" s="269"/>
      <c r="T530" s="269"/>
      <c r="U530" s="269"/>
      <c r="V530" s="269"/>
      <c r="W530" s="269"/>
      <c r="X530" s="270"/>
      <c r="Y530" s="13"/>
      <c r="Z530" s="13"/>
      <c r="AA530" s="13"/>
      <c r="AB530" s="13"/>
      <c r="AC530" s="13"/>
      <c r="AD530" s="13"/>
      <c r="AE530" s="13"/>
      <c r="AT530" s="271" t="s">
        <v>149</v>
      </c>
      <c r="AU530" s="271" t="s">
        <v>85</v>
      </c>
      <c r="AV530" s="13" t="s">
        <v>87</v>
      </c>
      <c r="AW530" s="13" t="s">
        <v>5</v>
      </c>
      <c r="AX530" s="13" t="s">
        <v>77</v>
      </c>
      <c r="AY530" s="271" t="s">
        <v>139</v>
      </c>
    </row>
    <row r="531" s="12" customFormat="1">
      <c r="A531" s="12"/>
      <c r="B531" s="251"/>
      <c r="C531" s="252"/>
      <c r="D531" s="247" t="s">
        <v>149</v>
      </c>
      <c r="E531" s="253" t="s">
        <v>1</v>
      </c>
      <c r="F531" s="254" t="s">
        <v>385</v>
      </c>
      <c r="G531" s="252"/>
      <c r="H531" s="253" t="s">
        <v>1</v>
      </c>
      <c r="I531" s="255"/>
      <c r="J531" s="255"/>
      <c r="K531" s="252"/>
      <c r="L531" s="252"/>
      <c r="M531" s="256"/>
      <c r="N531" s="257"/>
      <c r="O531" s="258"/>
      <c r="P531" s="258"/>
      <c r="Q531" s="258"/>
      <c r="R531" s="258"/>
      <c r="S531" s="258"/>
      <c r="T531" s="258"/>
      <c r="U531" s="258"/>
      <c r="V531" s="258"/>
      <c r="W531" s="258"/>
      <c r="X531" s="259"/>
      <c r="Y531" s="12"/>
      <c r="Z531" s="12"/>
      <c r="AA531" s="12"/>
      <c r="AB531" s="12"/>
      <c r="AC531" s="12"/>
      <c r="AD531" s="12"/>
      <c r="AE531" s="12"/>
      <c r="AT531" s="260" t="s">
        <v>149</v>
      </c>
      <c r="AU531" s="260" t="s">
        <v>85</v>
      </c>
      <c r="AV531" s="12" t="s">
        <v>85</v>
      </c>
      <c r="AW531" s="12" t="s">
        <v>5</v>
      </c>
      <c r="AX531" s="12" t="s">
        <v>77</v>
      </c>
      <c r="AY531" s="260" t="s">
        <v>139</v>
      </c>
    </row>
    <row r="532" s="13" customFormat="1">
      <c r="A532" s="13"/>
      <c r="B532" s="261"/>
      <c r="C532" s="262"/>
      <c r="D532" s="247" t="s">
        <v>149</v>
      </c>
      <c r="E532" s="263" t="s">
        <v>1</v>
      </c>
      <c r="F532" s="264" t="s">
        <v>417</v>
      </c>
      <c r="G532" s="262"/>
      <c r="H532" s="265">
        <v>469.60000000000002</v>
      </c>
      <c r="I532" s="266"/>
      <c r="J532" s="266"/>
      <c r="K532" s="262"/>
      <c r="L532" s="262"/>
      <c r="M532" s="267"/>
      <c r="N532" s="268"/>
      <c r="O532" s="269"/>
      <c r="P532" s="269"/>
      <c r="Q532" s="269"/>
      <c r="R532" s="269"/>
      <c r="S532" s="269"/>
      <c r="T532" s="269"/>
      <c r="U532" s="269"/>
      <c r="V532" s="269"/>
      <c r="W532" s="269"/>
      <c r="X532" s="270"/>
      <c r="Y532" s="13"/>
      <c r="Z532" s="13"/>
      <c r="AA532" s="13"/>
      <c r="AB532" s="13"/>
      <c r="AC532" s="13"/>
      <c r="AD532" s="13"/>
      <c r="AE532" s="13"/>
      <c r="AT532" s="271" t="s">
        <v>149</v>
      </c>
      <c r="AU532" s="271" t="s">
        <v>85</v>
      </c>
      <c r="AV532" s="13" t="s">
        <v>87</v>
      </c>
      <c r="AW532" s="13" t="s">
        <v>5</v>
      </c>
      <c r="AX532" s="13" t="s">
        <v>77</v>
      </c>
      <c r="AY532" s="271" t="s">
        <v>139</v>
      </c>
    </row>
    <row r="533" s="14" customFormat="1">
      <c r="A533" s="14"/>
      <c r="B533" s="272"/>
      <c r="C533" s="273"/>
      <c r="D533" s="247" t="s">
        <v>149</v>
      </c>
      <c r="E533" s="274" t="s">
        <v>1</v>
      </c>
      <c r="F533" s="275" t="s">
        <v>154</v>
      </c>
      <c r="G533" s="273"/>
      <c r="H533" s="276">
        <v>1985.5999999999999</v>
      </c>
      <c r="I533" s="277"/>
      <c r="J533" s="277"/>
      <c r="K533" s="273"/>
      <c r="L533" s="273"/>
      <c r="M533" s="278"/>
      <c r="N533" s="279"/>
      <c r="O533" s="280"/>
      <c r="P533" s="280"/>
      <c r="Q533" s="280"/>
      <c r="R533" s="280"/>
      <c r="S533" s="280"/>
      <c r="T533" s="280"/>
      <c r="U533" s="280"/>
      <c r="V533" s="280"/>
      <c r="W533" s="280"/>
      <c r="X533" s="281"/>
      <c r="Y533" s="14"/>
      <c r="Z533" s="14"/>
      <c r="AA533" s="14"/>
      <c r="AB533" s="14"/>
      <c r="AC533" s="14"/>
      <c r="AD533" s="14"/>
      <c r="AE533" s="14"/>
      <c r="AT533" s="282" t="s">
        <v>149</v>
      </c>
      <c r="AU533" s="282" t="s">
        <v>85</v>
      </c>
      <c r="AV533" s="14" t="s">
        <v>146</v>
      </c>
      <c r="AW533" s="14" t="s">
        <v>5</v>
      </c>
      <c r="AX533" s="14" t="s">
        <v>85</v>
      </c>
      <c r="AY533" s="282" t="s">
        <v>139</v>
      </c>
    </row>
    <row r="534" s="2" customFormat="1" ht="21.75" customHeight="1">
      <c r="A534" s="37"/>
      <c r="B534" s="38"/>
      <c r="C534" s="283" t="s">
        <v>418</v>
      </c>
      <c r="D534" s="283" t="s">
        <v>409</v>
      </c>
      <c r="E534" s="284" t="s">
        <v>419</v>
      </c>
      <c r="F534" s="285" t="s">
        <v>420</v>
      </c>
      <c r="G534" s="286" t="s">
        <v>421</v>
      </c>
      <c r="H534" s="287">
        <v>99.280000000000001</v>
      </c>
      <c r="I534" s="288"/>
      <c r="J534" s="288"/>
      <c r="K534" s="289">
        <f>ROUND(P534*H534,2)</f>
        <v>0</v>
      </c>
      <c r="L534" s="285" t="s">
        <v>144</v>
      </c>
      <c r="M534" s="43"/>
      <c r="N534" s="290" t="s">
        <v>1</v>
      </c>
      <c r="O534" s="241" t="s">
        <v>40</v>
      </c>
      <c r="P534" s="242">
        <f>I534+J534</f>
        <v>0</v>
      </c>
      <c r="Q534" s="242">
        <f>ROUND(I534*H534,2)</f>
        <v>0</v>
      </c>
      <c r="R534" s="242">
        <f>ROUND(J534*H534,2)</f>
        <v>0</v>
      </c>
      <c r="S534" s="90"/>
      <c r="T534" s="243">
        <f>S534*H534</f>
        <v>0</v>
      </c>
      <c r="U534" s="243">
        <v>0</v>
      </c>
      <c r="V534" s="243">
        <f>U534*H534</f>
        <v>0</v>
      </c>
      <c r="W534" s="243">
        <v>0</v>
      </c>
      <c r="X534" s="244">
        <f>W534*H534</f>
        <v>0</v>
      </c>
      <c r="Y534" s="37"/>
      <c r="Z534" s="37"/>
      <c r="AA534" s="37"/>
      <c r="AB534" s="37"/>
      <c r="AC534" s="37"/>
      <c r="AD534" s="37"/>
      <c r="AE534" s="37"/>
      <c r="AR534" s="245" t="s">
        <v>146</v>
      </c>
      <c r="AT534" s="245" t="s">
        <v>409</v>
      </c>
      <c r="AU534" s="245" t="s">
        <v>85</v>
      </c>
      <c r="AY534" s="16" t="s">
        <v>139</v>
      </c>
      <c r="BE534" s="246">
        <f>IF(O534="základní",K534,0)</f>
        <v>0</v>
      </c>
      <c r="BF534" s="246">
        <f>IF(O534="snížená",K534,0)</f>
        <v>0</v>
      </c>
      <c r="BG534" s="246">
        <f>IF(O534="zákl. přenesená",K534,0)</f>
        <v>0</v>
      </c>
      <c r="BH534" s="246">
        <f>IF(O534="sníž. přenesená",K534,0)</f>
        <v>0</v>
      </c>
      <c r="BI534" s="246">
        <f>IF(O534="nulová",K534,0)</f>
        <v>0</v>
      </c>
      <c r="BJ534" s="16" t="s">
        <v>85</v>
      </c>
      <c r="BK534" s="246">
        <f>ROUND(P534*H534,2)</f>
        <v>0</v>
      </c>
      <c r="BL534" s="16" t="s">
        <v>146</v>
      </c>
      <c r="BM534" s="245" t="s">
        <v>422</v>
      </c>
    </row>
    <row r="535" s="2" customFormat="1">
      <c r="A535" s="37"/>
      <c r="B535" s="38"/>
      <c r="C535" s="39"/>
      <c r="D535" s="247" t="s">
        <v>148</v>
      </c>
      <c r="E535" s="39"/>
      <c r="F535" s="248" t="s">
        <v>423</v>
      </c>
      <c r="G535" s="39"/>
      <c r="H535" s="39"/>
      <c r="I535" s="144"/>
      <c r="J535" s="144"/>
      <c r="K535" s="39"/>
      <c r="L535" s="39"/>
      <c r="M535" s="43"/>
      <c r="N535" s="249"/>
      <c r="O535" s="250"/>
      <c r="P535" s="90"/>
      <c r="Q535" s="90"/>
      <c r="R535" s="90"/>
      <c r="S535" s="90"/>
      <c r="T535" s="90"/>
      <c r="U535" s="90"/>
      <c r="V535" s="90"/>
      <c r="W535" s="90"/>
      <c r="X535" s="91"/>
      <c r="Y535" s="37"/>
      <c r="Z535" s="37"/>
      <c r="AA535" s="37"/>
      <c r="AB535" s="37"/>
      <c r="AC535" s="37"/>
      <c r="AD535" s="37"/>
      <c r="AE535" s="37"/>
      <c r="AT535" s="16" t="s">
        <v>148</v>
      </c>
      <c r="AU535" s="16" t="s">
        <v>85</v>
      </c>
    </row>
    <row r="536" s="12" customFormat="1">
      <c r="A536" s="12"/>
      <c r="B536" s="251"/>
      <c r="C536" s="252"/>
      <c r="D536" s="247" t="s">
        <v>149</v>
      </c>
      <c r="E536" s="253" t="s">
        <v>1</v>
      </c>
      <c r="F536" s="254" t="s">
        <v>379</v>
      </c>
      <c r="G536" s="252"/>
      <c r="H536" s="253" t="s">
        <v>1</v>
      </c>
      <c r="I536" s="255"/>
      <c r="J536" s="255"/>
      <c r="K536" s="252"/>
      <c r="L536" s="252"/>
      <c r="M536" s="256"/>
      <c r="N536" s="257"/>
      <c r="O536" s="258"/>
      <c r="P536" s="258"/>
      <c r="Q536" s="258"/>
      <c r="R536" s="258"/>
      <c r="S536" s="258"/>
      <c r="T536" s="258"/>
      <c r="U536" s="258"/>
      <c r="V536" s="258"/>
      <c r="W536" s="258"/>
      <c r="X536" s="259"/>
      <c r="Y536" s="12"/>
      <c r="Z536" s="12"/>
      <c r="AA536" s="12"/>
      <c r="AB536" s="12"/>
      <c r="AC536" s="12"/>
      <c r="AD536" s="12"/>
      <c r="AE536" s="12"/>
      <c r="AT536" s="260" t="s">
        <v>149</v>
      </c>
      <c r="AU536" s="260" t="s">
        <v>85</v>
      </c>
      <c r="AV536" s="12" t="s">
        <v>85</v>
      </c>
      <c r="AW536" s="12" t="s">
        <v>5</v>
      </c>
      <c r="AX536" s="12" t="s">
        <v>77</v>
      </c>
      <c r="AY536" s="260" t="s">
        <v>139</v>
      </c>
    </row>
    <row r="537" s="13" customFormat="1">
      <c r="A537" s="13"/>
      <c r="B537" s="261"/>
      <c r="C537" s="262"/>
      <c r="D537" s="247" t="s">
        <v>149</v>
      </c>
      <c r="E537" s="263" t="s">
        <v>1</v>
      </c>
      <c r="F537" s="264" t="s">
        <v>424</v>
      </c>
      <c r="G537" s="262"/>
      <c r="H537" s="265">
        <v>21.600000000000001</v>
      </c>
      <c r="I537" s="266"/>
      <c r="J537" s="266"/>
      <c r="K537" s="262"/>
      <c r="L537" s="262"/>
      <c r="M537" s="267"/>
      <c r="N537" s="268"/>
      <c r="O537" s="269"/>
      <c r="P537" s="269"/>
      <c r="Q537" s="269"/>
      <c r="R537" s="269"/>
      <c r="S537" s="269"/>
      <c r="T537" s="269"/>
      <c r="U537" s="269"/>
      <c r="V537" s="269"/>
      <c r="W537" s="269"/>
      <c r="X537" s="270"/>
      <c r="Y537" s="13"/>
      <c r="Z537" s="13"/>
      <c r="AA537" s="13"/>
      <c r="AB537" s="13"/>
      <c r="AC537" s="13"/>
      <c r="AD537" s="13"/>
      <c r="AE537" s="13"/>
      <c r="AT537" s="271" t="s">
        <v>149</v>
      </c>
      <c r="AU537" s="271" t="s">
        <v>85</v>
      </c>
      <c r="AV537" s="13" t="s">
        <v>87</v>
      </c>
      <c r="AW537" s="13" t="s">
        <v>5</v>
      </c>
      <c r="AX537" s="13" t="s">
        <v>77</v>
      </c>
      <c r="AY537" s="271" t="s">
        <v>139</v>
      </c>
    </row>
    <row r="538" s="12" customFormat="1">
      <c r="A538" s="12"/>
      <c r="B538" s="251"/>
      <c r="C538" s="252"/>
      <c r="D538" s="247" t="s">
        <v>149</v>
      </c>
      <c r="E538" s="253" t="s">
        <v>1</v>
      </c>
      <c r="F538" s="254" t="s">
        <v>381</v>
      </c>
      <c r="G538" s="252"/>
      <c r="H538" s="253" t="s">
        <v>1</v>
      </c>
      <c r="I538" s="255"/>
      <c r="J538" s="255"/>
      <c r="K538" s="252"/>
      <c r="L538" s="252"/>
      <c r="M538" s="256"/>
      <c r="N538" s="257"/>
      <c r="O538" s="258"/>
      <c r="P538" s="258"/>
      <c r="Q538" s="258"/>
      <c r="R538" s="258"/>
      <c r="S538" s="258"/>
      <c r="T538" s="258"/>
      <c r="U538" s="258"/>
      <c r="V538" s="258"/>
      <c r="W538" s="258"/>
      <c r="X538" s="259"/>
      <c r="Y538" s="12"/>
      <c r="Z538" s="12"/>
      <c r="AA538" s="12"/>
      <c r="AB538" s="12"/>
      <c r="AC538" s="12"/>
      <c r="AD538" s="12"/>
      <c r="AE538" s="12"/>
      <c r="AT538" s="260" t="s">
        <v>149</v>
      </c>
      <c r="AU538" s="260" t="s">
        <v>85</v>
      </c>
      <c r="AV538" s="12" t="s">
        <v>85</v>
      </c>
      <c r="AW538" s="12" t="s">
        <v>5</v>
      </c>
      <c r="AX538" s="12" t="s">
        <v>77</v>
      </c>
      <c r="AY538" s="260" t="s">
        <v>139</v>
      </c>
    </row>
    <row r="539" s="13" customFormat="1">
      <c r="A539" s="13"/>
      <c r="B539" s="261"/>
      <c r="C539" s="262"/>
      <c r="D539" s="247" t="s">
        <v>149</v>
      </c>
      <c r="E539" s="263" t="s">
        <v>1</v>
      </c>
      <c r="F539" s="264" t="s">
        <v>425</v>
      </c>
      <c r="G539" s="262"/>
      <c r="H539" s="265">
        <v>27.920000000000002</v>
      </c>
      <c r="I539" s="266"/>
      <c r="J539" s="266"/>
      <c r="K539" s="262"/>
      <c r="L539" s="262"/>
      <c r="M539" s="267"/>
      <c r="N539" s="268"/>
      <c r="O539" s="269"/>
      <c r="P539" s="269"/>
      <c r="Q539" s="269"/>
      <c r="R539" s="269"/>
      <c r="S539" s="269"/>
      <c r="T539" s="269"/>
      <c r="U539" s="269"/>
      <c r="V539" s="269"/>
      <c r="W539" s="269"/>
      <c r="X539" s="270"/>
      <c r="Y539" s="13"/>
      <c r="Z539" s="13"/>
      <c r="AA539" s="13"/>
      <c r="AB539" s="13"/>
      <c r="AC539" s="13"/>
      <c r="AD539" s="13"/>
      <c r="AE539" s="13"/>
      <c r="AT539" s="271" t="s">
        <v>149</v>
      </c>
      <c r="AU539" s="271" t="s">
        <v>85</v>
      </c>
      <c r="AV539" s="13" t="s">
        <v>87</v>
      </c>
      <c r="AW539" s="13" t="s">
        <v>5</v>
      </c>
      <c r="AX539" s="13" t="s">
        <v>77</v>
      </c>
      <c r="AY539" s="271" t="s">
        <v>139</v>
      </c>
    </row>
    <row r="540" s="12" customFormat="1">
      <c r="A540" s="12"/>
      <c r="B540" s="251"/>
      <c r="C540" s="252"/>
      <c r="D540" s="247" t="s">
        <v>149</v>
      </c>
      <c r="E540" s="253" t="s">
        <v>1</v>
      </c>
      <c r="F540" s="254" t="s">
        <v>383</v>
      </c>
      <c r="G540" s="252"/>
      <c r="H540" s="253" t="s">
        <v>1</v>
      </c>
      <c r="I540" s="255"/>
      <c r="J540" s="255"/>
      <c r="K540" s="252"/>
      <c r="L540" s="252"/>
      <c r="M540" s="256"/>
      <c r="N540" s="257"/>
      <c r="O540" s="258"/>
      <c r="P540" s="258"/>
      <c r="Q540" s="258"/>
      <c r="R540" s="258"/>
      <c r="S540" s="258"/>
      <c r="T540" s="258"/>
      <c r="U540" s="258"/>
      <c r="V540" s="258"/>
      <c r="W540" s="258"/>
      <c r="X540" s="259"/>
      <c r="Y540" s="12"/>
      <c r="Z540" s="12"/>
      <c r="AA540" s="12"/>
      <c r="AB540" s="12"/>
      <c r="AC540" s="12"/>
      <c r="AD540" s="12"/>
      <c r="AE540" s="12"/>
      <c r="AT540" s="260" t="s">
        <v>149</v>
      </c>
      <c r="AU540" s="260" t="s">
        <v>85</v>
      </c>
      <c r="AV540" s="12" t="s">
        <v>85</v>
      </c>
      <c r="AW540" s="12" t="s">
        <v>5</v>
      </c>
      <c r="AX540" s="12" t="s">
        <v>77</v>
      </c>
      <c r="AY540" s="260" t="s">
        <v>139</v>
      </c>
    </row>
    <row r="541" s="13" customFormat="1">
      <c r="A541" s="13"/>
      <c r="B541" s="261"/>
      <c r="C541" s="262"/>
      <c r="D541" s="247" t="s">
        <v>149</v>
      </c>
      <c r="E541" s="263" t="s">
        <v>1</v>
      </c>
      <c r="F541" s="264" t="s">
        <v>426</v>
      </c>
      <c r="G541" s="262"/>
      <c r="H541" s="265">
        <v>26.280000000000001</v>
      </c>
      <c r="I541" s="266"/>
      <c r="J541" s="266"/>
      <c r="K541" s="262"/>
      <c r="L541" s="262"/>
      <c r="M541" s="267"/>
      <c r="N541" s="268"/>
      <c r="O541" s="269"/>
      <c r="P541" s="269"/>
      <c r="Q541" s="269"/>
      <c r="R541" s="269"/>
      <c r="S541" s="269"/>
      <c r="T541" s="269"/>
      <c r="U541" s="269"/>
      <c r="V541" s="269"/>
      <c r="W541" s="269"/>
      <c r="X541" s="270"/>
      <c r="Y541" s="13"/>
      <c r="Z541" s="13"/>
      <c r="AA541" s="13"/>
      <c r="AB541" s="13"/>
      <c r="AC541" s="13"/>
      <c r="AD541" s="13"/>
      <c r="AE541" s="13"/>
      <c r="AT541" s="271" t="s">
        <v>149</v>
      </c>
      <c r="AU541" s="271" t="s">
        <v>85</v>
      </c>
      <c r="AV541" s="13" t="s">
        <v>87</v>
      </c>
      <c r="AW541" s="13" t="s">
        <v>5</v>
      </c>
      <c r="AX541" s="13" t="s">
        <v>77</v>
      </c>
      <c r="AY541" s="271" t="s">
        <v>139</v>
      </c>
    </row>
    <row r="542" s="12" customFormat="1">
      <c r="A542" s="12"/>
      <c r="B542" s="251"/>
      <c r="C542" s="252"/>
      <c r="D542" s="247" t="s">
        <v>149</v>
      </c>
      <c r="E542" s="253" t="s">
        <v>1</v>
      </c>
      <c r="F542" s="254" t="s">
        <v>385</v>
      </c>
      <c r="G542" s="252"/>
      <c r="H542" s="253" t="s">
        <v>1</v>
      </c>
      <c r="I542" s="255"/>
      <c r="J542" s="255"/>
      <c r="K542" s="252"/>
      <c r="L542" s="252"/>
      <c r="M542" s="256"/>
      <c r="N542" s="257"/>
      <c r="O542" s="258"/>
      <c r="P542" s="258"/>
      <c r="Q542" s="258"/>
      <c r="R542" s="258"/>
      <c r="S542" s="258"/>
      <c r="T542" s="258"/>
      <c r="U542" s="258"/>
      <c r="V542" s="258"/>
      <c r="W542" s="258"/>
      <c r="X542" s="259"/>
      <c r="Y542" s="12"/>
      <c r="Z542" s="12"/>
      <c r="AA542" s="12"/>
      <c r="AB542" s="12"/>
      <c r="AC542" s="12"/>
      <c r="AD542" s="12"/>
      <c r="AE542" s="12"/>
      <c r="AT542" s="260" t="s">
        <v>149</v>
      </c>
      <c r="AU542" s="260" t="s">
        <v>85</v>
      </c>
      <c r="AV542" s="12" t="s">
        <v>85</v>
      </c>
      <c r="AW542" s="12" t="s">
        <v>5</v>
      </c>
      <c r="AX542" s="12" t="s">
        <v>77</v>
      </c>
      <c r="AY542" s="260" t="s">
        <v>139</v>
      </c>
    </row>
    <row r="543" s="13" customFormat="1">
      <c r="A543" s="13"/>
      <c r="B543" s="261"/>
      <c r="C543" s="262"/>
      <c r="D543" s="247" t="s">
        <v>149</v>
      </c>
      <c r="E543" s="263" t="s">
        <v>1</v>
      </c>
      <c r="F543" s="264" t="s">
        <v>427</v>
      </c>
      <c r="G543" s="262"/>
      <c r="H543" s="265">
        <v>23.48</v>
      </c>
      <c r="I543" s="266"/>
      <c r="J543" s="266"/>
      <c r="K543" s="262"/>
      <c r="L543" s="262"/>
      <c r="M543" s="267"/>
      <c r="N543" s="268"/>
      <c r="O543" s="269"/>
      <c r="P543" s="269"/>
      <c r="Q543" s="269"/>
      <c r="R543" s="269"/>
      <c r="S543" s="269"/>
      <c r="T543" s="269"/>
      <c r="U543" s="269"/>
      <c r="V543" s="269"/>
      <c r="W543" s="269"/>
      <c r="X543" s="270"/>
      <c r="Y543" s="13"/>
      <c r="Z543" s="13"/>
      <c r="AA543" s="13"/>
      <c r="AB543" s="13"/>
      <c r="AC543" s="13"/>
      <c r="AD543" s="13"/>
      <c r="AE543" s="13"/>
      <c r="AT543" s="271" t="s">
        <v>149</v>
      </c>
      <c r="AU543" s="271" t="s">
        <v>85</v>
      </c>
      <c r="AV543" s="13" t="s">
        <v>87</v>
      </c>
      <c r="AW543" s="13" t="s">
        <v>5</v>
      </c>
      <c r="AX543" s="13" t="s">
        <v>77</v>
      </c>
      <c r="AY543" s="271" t="s">
        <v>139</v>
      </c>
    </row>
    <row r="544" s="14" customFormat="1">
      <c r="A544" s="14"/>
      <c r="B544" s="272"/>
      <c r="C544" s="273"/>
      <c r="D544" s="247" t="s">
        <v>149</v>
      </c>
      <c r="E544" s="274" t="s">
        <v>1</v>
      </c>
      <c r="F544" s="275" t="s">
        <v>154</v>
      </c>
      <c r="G544" s="273"/>
      <c r="H544" s="276">
        <v>99.280000000000015</v>
      </c>
      <c r="I544" s="277"/>
      <c r="J544" s="277"/>
      <c r="K544" s="273"/>
      <c r="L544" s="273"/>
      <c r="M544" s="278"/>
      <c r="N544" s="279"/>
      <c r="O544" s="280"/>
      <c r="P544" s="280"/>
      <c r="Q544" s="280"/>
      <c r="R544" s="280"/>
      <c r="S544" s="280"/>
      <c r="T544" s="280"/>
      <c r="U544" s="280"/>
      <c r="V544" s="280"/>
      <c r="W544" s="280"/>
      <c r="X544" s="281"/>
      <c r="Y544" s="14"/>
      <c r="Z544" s="14"/>
      <c r="AA544" s="14"/>
      <c r="AB544" s="14"/>
      <c r="AC544" s="14"/>
      <c r="AD544" s="14"/>
      <c r="AE544" s="14"/>
      <c r="AT544" s="282" t="s">
        <v>149</v>
      </c>
      <c r="AU544" s="282" t="s">
        <v>85</v>
      </c>
      <c r="AV544" s="14" t="s">
        <v>146</v>
      </c>
      <c r="AW544" s="14" t="s">
        <v>5</v>
      </c>
      <c r="AX544" s="14" t="s">
        <v>85</v>
      </c>
      <c r="AY544" s="282" t="s">
        <v>139</v>
      </c>
    </row>
    <row r="545" s="2" customFormat="1" ht="21.75" customHeight="1">
      <c r="A545" s="37"/>
      <c r="B545" s="38"/>
      <c r="C545" s="283" t="s">
        <v>428</v>
      </c>
      <c r="D545" s="283" t="s">
        <v>409</v>
      </c>
      <c r="E545" s="284" t="s">
        <v>429</v>
      </c>
      <c r="F545" s="285" t="s">
        <v>430</v>
      </c>
      <c r="G545" s="286" t="s">
        <v>421</v>
      </c>
      <c r="H545" s="287">
        <v>1218.9000000000001</v>
      </c>
      <c r="I545" s="288"/>
      <c r="J545" s="288"/>
      <c r="K545" s="289">
        <f>ROUND(P545*H545,2)</f>
        <v>0</v>
      </c>
      <c r="L545" s="285" t="s">
        <v>144</v>
      </c>
      <c r="M545" s="43"/>
      <c r="N545" s="290" t="s">
        <v>1</v>
      </c>
      <c r="O545" s="241" t="s">
        <v>40</v>
      </c>
      <c r="P545" s="242">
        <f>I545+J545</f>
        <v>0</v>
      </c>
      <c r="Q545" s="242">
        <f>ROUND(I545*H545,2)</f>
        <v>0</v>
      </c>
      <c r="R545" s="242">
        <f>ROUND(J545*H545,2)</f>
        <v>0</v>
      </c>
      <c r="S545" s="90"/>
      <c r="T545" s="243">
        <f>S545*H545</f>
        <v>0</v>
      </c>
      <c r="U545" s="243">
        <v>0</v>
      </c>
      <c r="V545" s="243">
        <f>U545*H545</f>
        <v>0</v>
      </c>
      <c r="W545" s="243">
        <v>0</v>
      </c>
      <c r="X545" s="244">
        <f>W545*H545</f>
        <v>0</v>
      </c>
      <c r="Y545" s="37"/>
      <c r="Z545" s="37"/>
      <c r="AA545" s="37"/>
      <c r="AB545" s="37"/>
      <c r="AC545" s="37"/>
      <c r="AD545" s="37"/>
      <c r="AE545" s="37"/>
      <c r="AR545" s="245" t="s">
        <v>146</v>
      </c>
      <c r="AT545" s="245" t="s">
        <v>409</v>
      </c>
      <c r="AU545" s="245" t="s">
        <v>85</v>
      </c>
      <c r="AY545" s="16" t="s">
        <v>139</v>
      </c>
      <c r="BE545" s="246">
        <f>IF(O545="základní",K545,0)</f>
        <v>0</v>
      </c>
      <c r="BF545" s="246">
        <f>IF(O545="snížená",K545,0)</f>
        <v>0</v>
      </c>
      <c r="BG545" s="246">
        <f>IF(O545="zákl. přenesená",K545,0)</f>
        <v>0</v>
      </c>
      <c r="BH545" s="246">
        <f>IF(O545="sníž. přenesená",K545,0)</f>
        <v>0</v>
      </c>
      <c r="BI545" s="246">
        <f>IF(O545="nulová",K545,0)</f>
        <v>0</v>
      </c>
      <c r="BJ545" s="16" t="s">
        <v>85</v>
      </c>
      <c r="BK545" s="246">
        <f>ROUND(P545*H545,2)</f>
        <v>0</v>
      </c>
      <c r="BL545" s="16" t="s">
        <v>146</v>
      </c>
      <c r="BM545" s="245" t="s">
        <v>431</v>
      </c>
    </row>
    <row r="546" s="2" customFormat="1">
      <c r="A546" s="37"/>
      <c r="B546" s="38"/>
      <c r="C546" s="39"/>
      <c r="D546" s="247" t="s">
        <v>148</v>
      </c>
      <c r="E546" s="39"/>
      <c r="F546" s="248" t="s">
        <v>432</v>
      </c>
      <c r="G546" s="39"/>
      <c r="H546" s="39"/>
      <c r="I546" s="144"/>
      <c r="J546" s="144"/>
      <c r="K546" s="39"/>
      <c r="L546" s="39"/>
      <c r="M546" s="43"/>
      <c r="N546" s="249"/>
      <c r="O546" s="250"/>
      <c r="P546" s="90"/>
      <c r="Q546" s="90"/>
      <c r="R546" s="90"/>
      <c r="S546" s="90"/>
      <c r="T546" s="90"/>
      <c r="U546" s="90"/>
      <c r="V546" s="90"/>
      <c r="W546" s="90"/>
      <c r="X546" s="91"/>
      <c r="Y546" s="37"/>
      <c r="Z546" s="37"/>
      <c r="AA546" s="37"/>
      <c r="AB546" s="37"/>
      <c r="AC546" s="37"/>
      <c r="AD546" s="37"/>
      <c r="AE546" s="37"/>
      <c r="AT546" s="16" t="s">
        <v>148</v>
      </c>
      <c r="AU546" s="16" t="s">
        <v>85</v>
      </c>
    </row>
    <row r="547" s="12" customFormat="1">
      <c r="A547" s="12"/>
      <c r="B547" s="251"/>
      <c r="C547" s="252"/>
      <c r="D547" s="247" t="s">
        <v>149</v>
      </c>
      <c r="E547" s="253" t="s">
        <v>1</v>
      </c>
      <c r="F547" s="254" t="s">
        <v>167</v>
      </c>
      <c r="G547" s="252"/>
      <c r="H547" s="253" t="s">
        <v>1</v>
      </c>
      <c r="I547" s="255"/>
      <c r="J547" s="255"/>
      <c r="K547" s="252"/>
      <c r="L547" s="252"/>
      <c r="M547" s="256"/>
      <c r="N547" s="257"/>
      <c r="O547" s="258"/>
      <c r="P547" s="258"/>
      <c r="Q547" s="258"/>
      <c r="R547" s="258"/>
      <c r="S547" s="258"/>
      <c r="T547" s="258"/>
      <c r="U547" s="258"/>
      <c r="V547" s="258"/>
      <c r="W547" s="258"/>
      <c r="X547" s="259"/>
      <c r="Y547" s="12"/>
      <c r="Z547" s="12"/>
      <c r="AA547" s="12"/>
      <c r="AB547" s="12"/>
      <c r="AC547" s="12"/>
      <c r="AD547" s="12"/>
      <c r="AE547" s="12"/>
      <c r="AT547" s="260" t="s">
        <v>149</v>
      </c>
      <c r="AU547" s="260" t="s">
        <v>85</v>
      </c>
      <c r="AV547" s="12" t="s">
        <v>85</v>
      </c>
      <c r="AW547" s="12" t="s">
        <v>5</v>
      </c>
      <c r="AX547" s="12" t="s">
        <v>77</v>
      </c>
      <c r="AY547" s="260" t="s">
        <v>139</v>
      </c>
    </row>
    <row r="548" s="13" customFormat="1">
      <c r="A548" s="13"/>
      <c r="B548" s="261"/>
      <c r="C548" s="262"/>
      <c r="D548" s="247" t="s">
        <v>149</v>
      </c>
      <c r="E548" s="263" t="s">
        <v>1</v>
      </c>
      <c r="F548" s="264" t="s">
        <v>433</v>
      </c>
      <c r="G548" s="262"/>
      <c r="H548" s="265">
        <v>1218.9000000000001</v>
      </c>
      <c r="I548" s="266"/>
      <c r="J548" s="266"/>
      <c r="K548" s="262"/>
      <c r="L548" s="262"/>
      <c r="M548" s="267"/>
      <c r="N548" s="268"/>
      <c r="O548" s="269"/>
      <c r="P548" s="269"/>
      <c r="Q548" s="269"/>
      <c r="R548" s="269"/>
      <c r="S548" s="269"/>
      <c r="T548" s="269"/>
      <c r="U548" s="269"/>
      <c r="V548" s="269"/>
      <c r="W548" s="269"/>
      <c r="X548" s="270"/>
      <c r="Y548" s="13"/>
      <c r="Z548" s="13"/>
      <c r="AA548" s="13"/>
      <c r="AB548" s="13"/>
      <c r="AC548" s="13"/>
      <c r="AD548" s="13"/>
      <c r="AE548" s="13"/>
      <c r="AT548" s="271" t="s">
        <v>149</v>
      </c>
      <c r="AU548" s="271" t="s">
        <v>85</v>
      </c>
      <c r="AV548" s="13" t="s">
        <v>87</v>
      </c>
      <c r="AW548" s="13" t="s">
        <v>5</v>
      </c>
      <c r="AX548" s="13" t="s">
        <v>77</v>
      </c>
      <c r="AY548" s="271" t="s">
        <v>139</v>
      </c>
    </row>
    <row r="549" s="14" customFormat="1">
      <c r="A549" s="14"/>
      <c r="B549" s="272"/>
      <c r="C549" s="273"/>
      <c r="D549" s="247" t="s">
        <v>149</v>
      </c>
      <c r="E549" s="274" t="s">
        <v>1</v>
      </c>
      <c r="F549" s="275" t="s">
        <v>154</v>
      </c>
      <c r="G549" s="273"/>
      <c r="H549" s="276">
        <v>1218.9000000000001</v>
      </c>
      <c r="I549" s="277"/>
      <c r="J549" s="277"/>
      <c r="K549" s="273"/>
      <c r="L549" s="273"/>
      <c r="M549" s="278"/>
      <c r="N549" s="279"/>
      <c r="O549" s="280"/>
      <c r="P549" s="280"/>
      <c r="Q549" s="280"/>
      <c r="R549" s="280"/>
      <c r="S549" s="280"/>
      <c r="T549" s="280"/>
      <c r="U549" s="280"/>
      <c r="V549" s="280"/>
      <c r="W549" s="280"/>
      <c r="X549" s="281"/>
      <c r="Y549" s="14"/>
      <c r="Z549" s="14"/>
      <c r="AA549" s="14"/>
      <c r="AB549" s="14"/>
      <c r="AC549" s="14"/>
      <c r="AD549" s="14"/>
      <c r="AE549" s="14"/>
      <c r="AT549" s="282" t="s">
        <v>149</v>
      </c>
      <c r="AU549" s="282" t="s">
        <v>85</v>
      </c>
      <c r="AV549" s="14" t="s">
        <v>146</v>
      </c>
      <c r="AW549" s="14" t="s">
        <v>5</v>
      </c>
      <c r="AX549" s="14" t="s">
        <v>85</v>
      </c>
      <c r="AY549" s="282" t="s">
        <v>139</v>
      </c>
    </row>
    <row r="550" s="2" customFormat="1" ht="21.75" customHeight="1">
      <c r="A550" s="37"/>
      <c r="B550" s="38"/>
      <c r="C550" s="283" t="s">
        <v>434</v>
      </c>
      <c r="D550" s="283" t="s">
        <v>409</v>
      </c>
      <c r="E550" s="284" t="s">
        <v>435</v>
      </c>
      <c r="F550" s="285" t="s">
        <v>436</v>
      </c>
      <c r="G550" s="286" t="s">
        <v>143</v>
      </c>
      <c r="H550" s="287">
        <v>109.69199999999999</v>
      </c>
      <c r="I550" s="288"/>
      <c r="J550" s="288"/>
      <c r="K550" s="289">
        <f>ROUND(P550*H550,2)</f>
        <v>0</v>
      </c>
      <c r="L550" s="285" t="s">
        <v>144</v>
      </c>
      <c r="M550" s="43"/>
      <c r="N550" s="290" t="s">
        <v>1</v>
      </c>
      <c r="O550" s="241" t="s">
        <v>40</v>
      </c>
      <c r="P550" s="242">
        <f>I550+J550</f>
        <v>0</v>
      </c>
      <c r="Q550" s="242">
        <f>ROUND(I550*H550,2)</f>
        <v>0</v>
      </c>
      <c r="R550" s="242">
        <f>ROUND(J550*H550,2)</f>
        <v>0</v>
      </c>
      <c r="S550" s="90"/>
      <c r="T550" s="243">
        <f>S550*H550</f>
        <v>0</v>
      </c>
      <c r="U550" s="243">
        <v>0</v>
      </c>
      <c r="V550" s="243">
        <f>U550*H550</f>
        <v>0</v>
      </c>
      <c r="W550" s="243">
        <v>0</v>
      </c>
      <c r="X550" s="244">
        <f>W550*H550</f>
        <v>0</v>
      </c>
      <c r="Y550" s="37"/>
      <c r="Z550" s="37"/>
      <c r="AA550" s="37"/>
      <c r="AB550" s="37"/>
      <c r="AC550" s="37"/>
      <c r="AD550" s="37"/>
      <c r="AE550" s="37"/>
      <c r="AR550" s="245" t="s">
        <v>146</v>
      </c>
      <c r="AT550" s="245" t="s">
        <v>409</v>
      </c>
      <c r="AU550" s="245" t="s">
        <v>85</v>
      </c>
      <c r="AY550" s="16" t="s">
        <v>139</v>
      </c>
      <c r="BE550" s="246">
        <f>IF(O550="základní",K550,0)</f>
        <v>0</v>
      </c>
      <c r="BF550" s="246">
        <f>IF(O550="snížená",K550,0)</f>
        <v>0</v>
      </c>
      <c r="BG550" s="246">
        <f>IF(O550="zákl. přenesená",K550,0)</f>
        <v>0</v>
      </c>
      <c r="BH550" s="246">
        <f>IF(O550="sníž. přenesená",K550,0)</f>
        <v>0</v>
      </c>
      <c r="BI550" s="246">
        <f>IF(O550="nulová",K550,0)</f>
        <v>0</v>
      </c>
      <c r="BJ550" s="16" t="s">
        <v>85</v>
      </c>
      <c r="BK550" s="246">
        <f>ROUND(P550*H550,2)</f>
        <v>0</v>
      </c>
      <c r="BL550" s="16" t="s">
        <v>146</v>
      </c>
      <c r="BM550" s="245" t="s">
        <v>437</v>
      </c>
    </row>
    <row r="551" s="2" customFormat="1">
      <c r="A551" s="37"/>
      <c r="B551" s="38"/>
      <c r="C551" s="39"/>
      <c r="D551" s="247" t="s">
        <v>148</v>
      </c>
      <c r="E551" s="39"/>
      <c r="F551" s="248" t="s">
        <v>438</v>
      </c>
      <c r="G551" s="39"/>
      <c r="H551" s="39"/>
      <c r="I551" s="144"/>
      <c r="J551" s="144"/>
      <c r="K551" s="39"/>
      <c r="L551" s="39"/>
      <c r="M551" s="43"/>
      <c r="N551" s="249"/>
      <c r="O551" s="250"/>
      <c r="P551" s="90"/>
      <c r="Q551" s="90"/>
      <c r="R551" s="90"/>
      <c r="S551" s="90"/>
      <c r="T551" s="90"/>
      <c r="U551" s="90"/>
      <c r="V551" s="90"/>
      <c r="W551" s="90"/>
      <c r="X551" s="91"/>
      <c r="Y551" s="37"/>
      <c r="Z551" s="37"/>
      <c r="AA551" s="37"/>
      <c r="AB551" s="37"/>
      <c r="AC551" s="37"/>
      <c r="AD551" s="37"/>
      <c r="AE551" s="37"/>
      <c r="AT551" s="16" t="s">
        <v>148</v>
      </c>
      <c r="AU551" s="16" t="s">
        <v>85</v>
      </c>
    </row>
    <row r="552" s="12" customFormat="1">
      <c r="A552" s="12"/>
      <c r="B552" s="251"/>
      <c r="C552" s="252"/>
      <c r="D552" s="247" t="s">
        <v>149</v>
      </c>
      <c r="E552" s="253" t="s">
        <v>1</v>
      </c>
      <c r="F552" s="254" t="s">
        <v>370</v>
      </c>
      <c r="G552" s="252"/>
      <c r="H552" s="253" t="s">
        <v>1</v>
      </c>
      <c r="I552" s="255"/>
      <c r="J552" s="255"/>
      <c r="K552" s="252"/>
      <c r="L552" s="252"/>
      <c r="M552" s="256"/>
      <c r="N552" s="257"/>
      <c r="O552" s="258"/>
      <c r="P552" s="258"/>
      <c r="Q552" s="258"/>
      <c r="R552" s="258"/>
      <c r="S552" s="258"/>
      <c r="T552" s="258"/>
      <c r="U552" s="258"/>
      <c r="V552" s="258"/>
      <c r="W552" s="258"/>
      <c r="X552" s="259"/>
      <c r="Y552" s="12"/>
      <c r="Z552" s="12"/>
      <c r="AA552" s="12"/>
      <c r="AB552" s="12"/>
      <c r="AC552" s="12"/>
      <c r="AD552" s="12"/>
      <c r="AE552" s="12"/>
      <c r="AT552" s="260" t="s">
        <v>149</v>
      </c>
      <c r="AU552" s="260" t="s">
        <v>85</v>
      </c>
      <c r="AV552" s="12" t="s">
        <v>85</v>
      </c>
      <c r="AW552" s="12" t="s">
        <v>5</v>
      </c>
      <c r="AX552" s="12" t="s">
        <v>77</v>
      </c>
      <c r="AY552" s="260" t="s">
        <v>139</v>
      </c>
    </row>
    <row r="553" s="13" customFormat="1">
      <c r="A553" s="13"/>
      <c r="B553" s="261"/>
      <c r="C553" s="262"/>
      <c r="D553" s="247" t="s">
        <v>149</v>
      </c>
      <c r="E553" s="263" t="s">
        <v>1</v>
      </c>
      <c r="F553" s="264" t="s">
        <v>439</v>
      </c>
      <c r="G553" s="262"/>
      <c r="H553" s="265">
        <v>109.69199999999999</v>
      </c>
      <c r="I553" s="266"/>
      <c r="J553" s="266"/>
      <c r="K553" s="262"/>
      <c r="L553" s="262"/>
      <c r="M553" s="267"/>
      <c r="N553" s="268"/>
      <c r="O553" s="269"/>
      <c r="P553" s="269"/>
      <c r="Q553" s="269"/>
      <c r="R553" s="269"/>
      <c r="S553" s="269"/>
      <c r="T553" s="269"/>
      <c r="U553" s="269"/>
      <c r="V553" s="269"/>
      <c r="W553" s="269"/>
      <c r="X553" s="270"/>
      <c r="Y553" s="13"/>
      <c r="Z553" s="13"/>
      <c r="AA553" s="13"/>
      <c r="AB553" s="13"/>
      <c r="AC553" s="13"/>
      <c r="AD553" s="13"/>
      <c r="AE553" s="13"/>
      <c r="AT553" s="271" t="s">
        <v>149</v>
      </c>
      <c r="AU553" s="271" t="s">
        <v>85</v>
      </c>
      <c r="AV553" s="13" t="s">
        <v>87</v>
      </c>
      <c r="AW553" s="13" t="s">
        <v>5</v>
      </c>
      <c r="AX553" s="13" t="s">
        <v>77</v>
      </c>
      <c r="AY553" s="271" t="s">
        <v>139</v>
      </c>
    </row>
    <row r="554" s="14" customFormat="1">
      <c r="A554" s="14"/>
      <c r="B554" s="272"/>
      <c r="C554" s="273"/>
      <c r="D554" s="247" t="s">
        <v>149</v>
      </c>
      <c r="E554" s="274" t="s">
        <v>1</v>
      </c>
      <c r="F554" s="275" t="s">
        <v>154</v>
      </c>
      <c r="G554" s="273"/>
      <c r="H554" s="276">
        <v>109.69199999999999</v>
      </c>
      <c r="I554" s="277"/>
      <c r="J554" s="277"/>
      <c r="K554" s="273"/>
      <c r="L554" s="273"/>
      <c r="M554" s="278"/>
      <c r="N554" s="279"/>
      <c r="O554" s="280"/>
      <c r="P554" s="280"/>
      <c r="Q554" s="280"/>
      <c r="R554" s="280"/>
      <c r="S554" s="280"/>
      <c r="T554" s="280"/>
      <c r="U554" s="280"/>
      <c r="V554" s="280"/>
      <c r="W554" s="280"/>
      <c r="X554" s="281"/>
      <c r="Y554" s="14"/>
      <c r="Z554" s="14"/>
      <c r="AA554" s="14"/>
      <c r="AB554" s="14"/>
      <c r="AC554" s="14"/>
      <c r="AD554" s="14"/>
      <c r="AE554" s="14"/>
      <c r="AT554" s="282" t="s">
        <v>149</v>
      </c>
      <c r="AU554" s="282" t="s">
        <v>85</v>
      </c>
      <c r="AV554" s="14" t="s">
        <v>146</v>
      </c>
      <c r="AW554" s="14" t="s">
        <v>5</v>
      </c>
      <c r="AX554" s="14" t="s">
        <v>85</v>
      </c>
      <c r="AY554" s="282" t="s">
        <v>139</v>
      </c>
    </row>
    <row r="555" s="2" customFormat="1" ht="21.75" customHeight="1">
      <c r="A555" s="37"/>
      <c r="B555" s="38"/>
      <c r="C555" s="283" t="s">
        <v>440</v>
      </c>
      <c r="D555" s="283" t="s">
        <v>409</v>
      </c>
      <c r="E555" s="284" t="s">
        <v>441</v>
      </c>
      <c r="F555" s="285" t="s">
        <v>442</v>
      </c>
      <c r="G555" s="286" t="s">
        <v>443</v>
      </c>
      <c r="H555" s="287">
        <v>1.45</v>
      </c>
      <c r="I555" s="288"/>
      <c r="J555" s="288"/>
      <c r="K555" s="289">
        <f>ROUND(P555*H555,2)</f>
        <v>0</v>
      </c>
      <c r="L555" s="285" t="s">
        <v>144</v>
      </c>
      <c r="M555" s="43"/>
      <c r="N555" s="290" t="s">
        <v>1</v>
      </c>
      <c r="O555" s="241" t="s">
        <v>40</v>
      </c>
      <c r="P555" s="242">
        <f>I555+J555</f>
        <v>0</v>
      </c>
      <c r="Q555" s="242">
        <f>ROUND(I555*H555,2)</f>
        <v>0</v>
      </c>
      <c r="R555" s="242">
        <f>ROUND(J555*H555,2)</f>
        <v>0</v>
      </c>
      <c r="S555" s="90"/>
      <c r="T555" s="243">
        <f>S555*H555</f>
        <v>0</v>
      </c>
      <c r="U555" s="243">
        <v>0</v>
      </c>
      <c r="V555" s="243">
        <f>U555*H555</f>
        <v>0</v>
      </c>
      <c r="W555" s="243">
        <v>0</v>
      </c>
      <c r="X555" s="244">
        <f>W555*H555</f>
        <v>0</v>
      </c>
      <c r="Y555" s="37"/>
      <c r="Z555" s="37"/>
      <c r="AA555" s="37"/>
      <c r="AB555" s="37"/>
      <c r="AC555" s="37"/>
      <c r="AD555" s="37"/>
      <c r="AE555" s="37"/>
      <c r="AR555" s="245" t="s">
        <v>146</v>
      </c>
      <c r="AT555" s="245" t="s">
        <v>409</v>
      </c>
      <c r="AU555" s="245" t="s">
        <v>85</v>
      </c>
      <c r="AY555" s="16" t="s">
        <v>139</v>
      </c>
      <c r="BE555" s="246">
        <f>IF(O555="základní",K555,0)</f>
        <v>0</v>
      </c>
      <c r="BF555" s="246">
        <f>IF(O555="snížená",K555,0)</f>
        <v>0</v>
      </c>
      <c r="BG555" s="246">
        <f>IF(O555="zákl. přenesená",K555,0)</f>
        <v>0</v>
      </c>
      <c r="BH555" s="246">
        <f>IF(O555="sníž. přenesená",K555,0)</f>
        <v>0</v>
      </c>
      <c r="BI555" s="246">
        <f>IF(O555="nulová",K555,0)</f>
        <v>0</v>
      </c>
      <c r="BJ555" s="16" t="s">
        <v>85</v>
      </c>
      <c r="BK555" s="246">
        <f>ROUND(P555*H555,2)</f>
        <v>0</v>
      </c>
      <c r="BL555" s="16" t="s">
        <v>146</v>
      </c>
      <c r="BM555" s="245" t="s">
        <v>444</v>
      </c>
    </row>
    <row r="556" s="2" customFormat="1">
      <c r="A556" s="37"/>
      <c r="B556" s="38"/>
      <c r="C556" s="39"/>
      <c r="D556" s="247" t="s">
        <v>148</v>
      </c>
      <c r="E556" s="39"/>
      <c r="F556" s="248" t="s">
        <v>445</v>
      </c>
      <c r="G556" s="39"/>
      <c r="H556" s="39"/>
      <c r="I556" s="144"/>
      <c r="J556" s="144"/>
      <c r="K556" s="39"/>
      <c r="L556" s="39"/>
      <c r="M556" s="43"/>
      <c r="N556" s="249"/>
      <c r="O556" s="250"/>
      <c r="P556" s="90"/>
      <c r="Q556" s="90"/>
      <c r="R556" s="90"/>
      <c r="S556" s="90"/>
      <c r="T556" s="90"/>
      <c r="U556" s="90"/>
      <c r="V556" s="90"/>
      <c r="W556" s="90"/>
      <c r="X556" s="91"/>
      <c r="Y556" s="37"/>
      <c r="Z556" s="37"/>
      <c r="AA556" s="37"/>
      <c r="AB556" s="37"/>
      <c r="AC556" s="37"/>
      <c r="AD556" s="37"/>
      <c r="AE556" s="37"/>
      <c r="AT556" s="16" t="s">
        <v>148</v>
      </c>
      <c r="AU556" s="16" t="s">
        <v>85</v>
      </c>
    </row>
    <row r="557" s="12" customFormat="1">
      <c r="A557" s="12"/>
      <c r="B557" s="251"/>
      <c r="C557" s="252"/>
      <c r="D557" s="247" t="s">
        <v>149</v>
      </c>
      <c r="E557" s="253" t="s">
        <v>1</v>
      </c>
      <c r="F557" s="254" t="s">
        <v>170</v>
      </c>
      <c r="G557" s="252"/>
      <c r="H557" s="253" t="s">
        <v>1</v>
      </c>
      <c r="I557" s="255"/>
      <c r="J557" s="255"/>
      <c r="K557" s="252"/>
      <c r="L557" s="252"/>
      <c r="M557" s="256"/>
      <c r="N557" s="257"/>
      <c r="O557" s="258"/>
      <c r="P557" s="258"/>
      <c r="Q557" s="258"/>
      <c r="R557" s="258"/>
      <c r="S557" s="258"/>
      <c r="T557" s="258"/>
      <c r="U557" s="258"/>
      <c r="V557" s="258"/>
      <c r="W557" s="258"/>
      <c r="X557" s="259"/>
      <c r="Y557" s="12"/>
      <c r="Z557" s="12"/>
      <c r="AA557" s="12"/>
      <c r="AB557" s="12"/>
      <c r="AC557" s="12"/>
      <c r="AD557" s="12"/>
      <c r="AE557" s="12"/>
      <c r="AT557" s="260" t="s">
        <v>149</v>
      </c>
      <c r="AU557" s="260" t="s">
        <v>85</v>
      </c>
      <c r="AV557" s="12" t="s">
        <v>85</v>
      </c>
      <c r="AW557" s="12" t="s">
        <v>5</v>
      </c>
      <c r="AX557" s="12" t="s">
        <v>77</v>
      </c>
      <c r="AY557" s="260" t="s">
        <v>139</v>
      </c>
    </row>
    <row r="558" s="13" customFormat="1">
      <c r="A558" s="13"/>
      <c r="B558" s="261"/>
      <c r="C558" s="262"/>
      <c r="D558" s="247" t="s">
        <v>149</v>
      </c>
      <c r="E558" s="263" t="s">
        <v>1</v>
      </c>
      <c r="F558" s="264" t="s">
        <v>446</v>
      </c>
      <c r="G558" s="262"/>
      <c r="H558" s="265">
        <v>0.69499999999999995</v>
      </c>
      <c r="I558" s="266"/>
      <c r="J558" s="266"/>
      <c r="K558" s="262"/>
      <c r="L558" s="262"/>
      <c r="M558" s="267"/>
      <c r="N558" s="268"/>
      <c r="O558" s="269"/>
      <c r="P558" s="269"/>
      <c r="Q558" s="269"/>
      <c r="R558" s="269"/>
      <c r="S558" s="269"/>
      <c r="T558" s="269"/>
      <c r="U558" s="269"/>
      <c r="V558" s="269"/>
      <c r="W558" s="269"/>
      <c r="X558" s="270"/>
      <c r="Y558" s="13"/>
      <c r="Z558" s="13"/>
      <c r="AA558" s="13"/>
      <c r="AB558" s="13"/>
      <c r="AC558" s="13"/>
      <c r="AD558" s="13"/>
      <c r="AE558" s="13"/>
      <c r="AT558" s="271" t="s">
        <v>149</v>
      </c>
      <c r="AU558" s="271" t="s">
        <v>85</v>
      </c>
      <c r="AV558" s="13" t="s">
        <v>87</v>
      </c>
      <c r="AW558" s="13" t="s">
        <v>5</v>
      </c>
      <c r="AX558" s="13" t="s">
        <v>77</v>
      </c>
      <c r="AY558" s="271" t="s">
        <v>139</v>
      </c>
    </row>
    <row r="559" s="12" customFormat="1">
      <c r="A559" s="12"/>
      <c r="B559" s="251"/>
      <c r="C559" s="252"/>
      <c r="D559" s="247" t="s">
        <v>149</v>
      </c>
      <c r="E559" s="253" t="s">
        <v>1</v>
      </c>
      <c r="F559" s="254" t="s">
        <v>173</v>
      </c>
      <c r="G559" s="252"/>
      <c r="H559" s="253" t="s">
        <v>1</v>
      </c>
      <c r="I559" s="255"/>
      <c r="J559" s="255"/>
      <c r="K559" s="252"/>
      <c r="L559" s="252"/>
      <c r="M559" s="256"/>
      <c r="N559" s="257"/>
      <c r="O559" s="258"/>
      <c r="P559" s="258"/>
      <c r="Q559" s="258"/>
      <c r="R559" s="258"/>
      <c r="S559" s="258"/>
      <c r="T559" s="258"/>
      <c r="U559" s="258"/>
      <c r="V559" s="258"/>
      <c r="W559" s="258"/>
      <c r="X559" s="259"/>
      <c r="Y559" s="12"/>
      <c r="Z559" s="12"/>
      <c r="AA559" s="12"/>
      <c r="AB559" s="12"/>
      <c r="AC559" s="12"/>
      <c r="AD559" s="12"/>
      <c r="AE559" s="12"/>
      <c r="AT559" s="260" t="s">
        <v>149</v>
      </c>
      <c r="AU559" s="260" t="s">
        <v>85</v>
      </c>
      <c r="AV559" s="12" t="s">
        <v>85</v>
      </c>
      <c r="AW559" s="12" t="s">
        <v>5</v>
      </c>
      <c r="AX559" s="12" t="s">
        <v>77</v>
      </c>
      <c r="AY559" s="260" t="s">
        <v>139</v>
      </c>
    </row>
    <row r="560" s="13" customFormat="1">
      <c r="A560" s="13"/>
      <c r="B560" s="261"/>
      <c r="C560" s="262"/>
      <c r="D560" s="247" t="s">
        <v>149</v>
      </c>
      <c r="E560" s="263" t="s">
        <v>1</v>
      </c>
      <c r="F560" s="264" t="s">
        <v>447</v>
      </c>
      <c r="G560" s="262"/>
      <c r="H560" s="265">
        <v>0.628</v>
      </c>
      <c r="I560" s="266"/>
      <c r="J560" s="266"/>
      <c r="K560" s="262"/>
      <c r="L560" s="262"/>
      <c r="M560" s="267"/>
      <c r="N560" s="268"/>
      <c r="O560" s="269"/>
      <c r="P560" s="269"/>
      <c r="Q560" s="269"/>
      <c r="R560" s="269"/>
      <c r="S560" s="269"/>
      <c r="T560" s="269"/>
      <c r="U560" s="269"/>
      <c r="V560" s="269"/>
      <c r="W560" s="269"/>
      <c r="X560" s="270"/>
      <c r="Y560" s="13"/>
      <c r="Z560" s="13"/>
      <c r="AA560" s="13"/>
      <c r="AB560" s="13"/>
      <c r="AC560" s="13"/>
      <c r="AD560" s="13"/>
      <c r="AE560" s="13"/>
      <c r="AT560" s="271" t="s">
        <v>149</v>
      </c>
      <c r="AU560" s="271" t="s">
        <v>85</v>
      </c>
      <c r="AV560" s="13" t="s">
        <v>87</v>
      </c>
      <c r="AW560" s="13" t="s">
        <v>5</v>
      </c>
      <c r="AX560" s="13" t="s">
        <v>77</v>
      </c>
      <c r="AY560" s="271" t="s">
        <v>139</v>
      </c>
    </row>
    <row r="561" s="12" customFormat="1">
      <c r="A561" s="12"/>
      <c r="B561" s="251"/>
      <c r="C561" s="252"/>
      <c r="D561" s="247" t="s">
        <v>149</v>
      </c>
      <c r="E561" s="253" t="s">
        <v>1</v>
      </c>
      <c r="F561" s="254" t="s">
        <v>192</v>
      </c>
      <c r="G561" s="252"/>
      <c r="H561" s="253" t="s">
        <v>1</v>
      </c>
      <c r="I561" s="255"/>
      <c r="J561" s="255"/>
      <c r="K561" s="252"/>
      <c r="L561" s="252"/>
      <c r="M561" s="256"/>
      <c r="N561" s="257"/>
      <c r="O561" s="258"/>
      <c r="P561" s="258"/>
      <c r="Q561" s="258"/>
      <c r="R561" s="258"/>
      <c r="S561" s="258"/>
      <c r="T561" s="258"/>
      <c r="U561" s="258"/>
      <c r="V561" s="258"/>
      <c r="W561" s="258"/>
      <c r="X561" s="259"/>
      <c r="Y561" s="12"/>
      <c r="Z561" s="12"/>
      <c r="AA561" s="12"/>
      <c r="AB561" s="12"/>
      <c r="AC561" s="12"/>
      <c r="AD561" s="12"/>
      <c r="AE561" s="12"/>
      <c r="AT561" s="260" t="s">
        <v>149</v>
      </c>
      <c r="AU561" s="260" t="s">
        <v>85</v>
      </c>
      <c r="AV561" s="12" t="s">
        <v>85</v>
      </c>
      <c r="AW561" s="12" t="s">
        <v>5</v>
      </c>
      <c r="AX561" s="12" t="s">
        <v>77</v>
      </c>
      <c r="AY561" s="260" t="s">
        <v>139</v>
      </c>
    </row>
    <row r="562" s="13" customFormat="1">
      <c r="A562" s="13"/>
      <c r="B562" s="261"/>
      <c r="C562" s="262"/>
      <c r="D562" s="247" t="s">
        <v>149</v>
      </c>
      <c r="E562" s="263" t="s">
        <v>1</v>
      </c>
      <c r="F562" s="264" t="s">
        <v>448</v>
      </c>
      <c r="G562" s="262"/>
      <c r="H562" s="265">
        <v>0.127</v>
      </c>
      <c r="I562" s="266"/>
      <c r="J562" s="266"/>
      <c r="K562" s="262"/>
      <c r="L562" s="262"/>
      <c r="M562" s="267"/>
      <c r="N562" s="268"/>
      <c r="O562" s="269"/>
      <c r="P562" s="269"/>
      <c r="Q562" s="269"/>
      <c r="R562" s="269"/>
      <c r="S562" s="269"/>
      <c r="T562" s="269"/>
      <c r="U562" s="269"/>
      <c r="V562" s="269"/>
      <c r="W562" s="269"/>
      <c r="X562" s="270"/>
      <c r="Y562" s="13"/>
      <c r="Z562" s="13"/>
      <c r="AA562" s="13"/>
      <c r="AB562" s="13"/>
      <c r="AC562" s="13"/>
      <c r="AD562" s="13"/>
      <c r="AE562" s="13"/>
      <c r="AT562" s="271" t="s">
        <v>149</v>
      </c>
      <c r="AU562" s="271" t="s">
        <v>85</v>
      </c>
      <c r="AV562" s="13" t="s">
        <v>87</v>
      </c>
      <c r="AW562" s="13" t="s">
        <v>5</v>
      </c>
      <c r="AX562" s="13" t="s">
        <v>77</v>
      </c>
      <c r="AY562" s="271" t="s">
        <v>139</v>
      </c>
    </row>
    <row r="563" s="14" customFormat="1">
      <c r="A563" s="14"/>
      <c r="B563" s="272"/>
      <c r="C563" s="273"/>
      <c r="D563" s="247" t="s">
        <v>149</v>
      </c>
      <c r="E563" s="274" t="s">
        <v>1</v>
      </c>
      <c r="F563" s="275" t="s">
        <v>154</v>
      </c>
      <c r="G563" s="273"/>
      <c r="H563" s="276">
        <v>1.45</v>
      </c>
      <c r="I563" s="277"/>
      <c r="J563" s="277"/>
      <c r="K563" s="273"/>
      <c r="L563" s="273"/>
      <c r="M563" s="278"/>
      <c r="N563" s="279"/>
      <c r="O563" s="280"/>
      <c r="P563" s="280"/>
      <c r="Q563" s="280"/>
      <c r="R563" s="280"/>
      <c r="S563" s="280"/>
      <c r="T563" s="280"/>
      <c r="U563" s="280"/>
      <c r="V563" s="280"/>
      <c r="W563" s="280"/>
      <c r="X563" s="281"/>
      <c r="Y563" s="14"/>
      <c r="Z563" s="14"/>
      <c r="AA563" s="14"/>
      <c r="AB563" s="14"/>
      <c r="AC563" s="14"/>
      <c r="AD563" s="14"/>
      <c r="AE563" s="14"/>
      <c r="AT563" s="282" t="s">
        <v>149</v>
      </c>
      <c r="AU563" s="282" t="s">
        <v>85</v>
      </c>
      <c r="AV563" s="14" t="s">
        <v>146</v>
      </c>
      <c r="AW563" s="14" t="s">
        <v>5</v>
      </c>
      <c r="AX563" s="14" t="s">
        <v>85</v>
      </c>
      <c r="AY563" s="282" t="s">
        <v>139</v>
      </c>
    </row>
    <row r="564" s="2" customFormat="1" ht="21.75" customHeight="1">
      <c r="A564" s="37"/>
      <c r="B564" s="38"/>
      <c r="C564" s="283" t="s">
        <v>449</v>
      </c>
      <c r="D564" s="283" t="s">
        <v>409</v>
      </c>
      <c r="E564" s="284" t="s">
        <v>450</v>
      </c>
      <c r="F564" s="285" t="s">
        <v>451</v>
      </c>
      <c r="G564" s="286" t="s">
        <v>421</v>
      </c>
      <c r="H564" s="287">
        <v>0.5</v>
      </c>
      <c r="I564" s="288"/>
      <c r="J564" s="288"/>
      <c r="K564" s="289">
        <f>ROUND(P564*H564,2)</f>
        <v>0</v>
      </c>
      <c r="L564" s="285" t="s">
        <v>144</v>
      </c>
      <c r="M564" s="43"/>
      <c r="N564" s="290" t="s">
        <v>1</v>
      </c>
      <c r="O564" s="241" t="s">
        <v>40</v>
      </c>
      <c r="P564" s="242">
        <f>I564+J564</f>
        <v>0</v>
      </c>
      <c r="Q564" s="242">
        <f>ROUND(I564*H564,2)</f>
        <v>0</v>
      </c>
      <c r="R564" s="242">
        <f>ROUND(J564*H564,2)</f>
        <v>0</v>
      </c>
      <c r="S564" s="90"/>
      <c r="T564" s="243">
        <f>S564*H564</f>
        <v>0</v>
      </c>
      <c r="U564" s="243">
        <v>0</v>
      </c>
      <c r="V564" s="243">
        <f>U564*H564</f>
        <v>0</v>
      </c>
      <c r="W564" s="243">
        <v>0</v>
      </c>
      <c r="X564" s="244">
        <f>W564*H564</f>
        <v>0</v>
      </c>
      <c r="Y564" s="37"/>
      <c r="Z564" s="37"/>
      <c r="AA564" s="37"/>
      <c r="AB564" s="37"/>
      <c r="AC564" s="37"/>
      <c r="AD564" s="37"/>
      <c r="AE564" s="37"/>
      <c r="AR564" s="245" t="s">
        <v>146</v>
      </c>
      <c r="AT564" s="245" t="s">
        <v>409</v>
      </c>
      <c r="AU564" s="245" t="s">
        <v>85</v>
      </c>
      <c r="AY564" s="16" t="s">
        <v>139</v>
      </c>
      <c r="BE564" s="246">
        <f>IF(O564="základní",K564,0)</f>
        <v>0</v>
      </c>
      <c r="BF564" s="246">
        <f>IF(O564="snížená",K564,0)</f>
        <v>0</v>
      </c>
      <c r="BG564" s="246">
        <f>IF(O564="zákl. přenesená",K564,0)</f>
        <v>0</v>
      </c>
      <c r="BH564" s="246">
        <f>IF(O564="sníž. přenesená",K564,0)</f>
        <v>0</v>
      </c>
      <c r="BI564" s="246">
        <f>IF(O564="nulová",K564,0)</f>
        <v>0</v>
      </c>
      <c r="BJ564" s="16" t="s">
        <v>85</v>
      </c>
      <c r="BK564" s="246">
        <f>ROUND(P564*H564,2)</f>
        <v>0</v>
      </c>
      <c r="BL564" s="16" t="s">
        <v>146</v>
      </c>
      <c r="BM564" s="245" t="s">
        <v>452</v>
      </c>
    </row>
    <row r="565" s="2" customFormat="1">
      <c r="A565" s="37"/>
      <c r="B565" s="38"/>
      <c r="C565" s="39"/>
      <c r="D565" s="247" t="s">
        <v>148</v>
      </c>
      <c r="E565" s="39"/>
      <c r="F565" s="248" t="s">
        <v>453</v>
      </c>
      <c r="G565" s="39"/>
      <c r="H565" s="39"/>
      <c r="I565" s="144"/>
      <c r="J565" s="144"/>
      <c r="K565" s="39"/>
      <c r="L565" s="39"/>
      <c r="M565" s="43"/>
      <c r="N565" s="249"/>
      <c r="O565" s="250"/>
      <c r="P565" s="90"/>
      <c r="Q565" s="90"/>
      <c r="R565" s="90"/>
      <c r="S565" s="90"/>
      <c r="T565" s="90"/>
      <c r="U565" s="90"/>
      <c r="V565" s="90"/>
      <c r="W565" s="90"/>
      <c r="X565" s="91"/>
      <c r="Y565" s="37"/>
      <c r="Z565" s="37"/>
      <c r="AA565" s="37"/>
      <c r="AB565" s="37"/>
      <c r="AC565" s="37"/>
      <c r="AD565" s="37"/>
      <c r="AE565" s="37"/>
      <c r="AT565" s="16" t="s">
        <v>148</v>
      </c>
      <c r="AU565" s="16" t="s">
        <v>85</v>
      </c>
    </row>
    <row r="566" s="12" customFormat="1">
      <c r="A566" s="12"/>
      <c r="B566" s="251"/>
      <c r="C566" s="252"/>
      <c r="D566" s="247" t="s">
        <v>149</v>
      </c>
      <c r="E566" s="253" t="s">
        <v>1</v>
      </c>
      <c r="F566" s="254" t="s">
        <v>376</v>
      </c>
      <c r="G566" s="252"/>
      <c r="H566" s="253" t="s">
        <v>1</v>
      </c>
      <c r="I566" s="255"/>
      <c r="J566" s="255"/>
      <c r="K566" s="252"/>
      <c r="L566" s="252"/>
      <c r="M566" s="256"/>
      <c r="N566" s="257"/>
      <c r="O566" s="258"/>
      <c r="P566" s="258"/>
      <c r="Q566" s="258"/>
      <c r="R566" s="258"/>
      <c r="S566" s="258"/>
      <c r="T566" s="258"/>
      <c r="U566" s="258"/>
      <c r="V566" s="258"/>
      <c r="W566" s="258"/>
      <c r="X566" s="259"/>
      <c r="Y566" s="12"/>
      <c r="Z566" s="12"/>
      <c r="AA566" s="12"/>
      <c r="AB566" s="12"/>
      <c r="AC566" s="12"/>
      <c r="AD566" s="12"/>
      <c r="AE566" s="12"/>
      <c r="AT566" s="260" t="s">
        <v>149</v>
      </c>
      <c r="AU566" s="260" t="s">
        <v>85</v>
      </c>
      <c r="AV566" s="12" t="s">
        <v>85</v>
      </c>
      <c r="AW566" s="12" t="s">
        <v>5</v>
      </c>
      <c r="AX566" s="12" t="s">
        <v>77</v>
      </c>
      <c r="AY566" s="260" t="s">
        <v>139</v>
      </c>
    </row>
    <row r="567" s="13" customFormat="1">
      <c r="A567" s="13"/>
      <c r="B567" s="261"/>
      <c r="C567" s="262"/>
      <c r="D567" s="247" t="s">
        <v>149</v>
      </c>
      <c r="E567" s="263" t="s">
        <v>1</v>
      </c>
      <c r="F567" s="264" t="s">
        <v>454</v>
      </c>
      <c r="G567" s="262"/>
      <c r="H567" s="265">
        <v>0.5</v>
      </c>
      <c r="I567" s="266"/>
      <c r="J567" s="266"/>
      <c r="K567" s="262"/>
      <c r="L567" s="262"/>
      <c r="M567" s="267"/>
      <c r="N567" s="268"/>
      <c r="O567" s="269"/>
      <c r="P567" s="269"/>
      <c r="Q567" s="269"/>
      <c r="R567" s="269"/>
      <c r="S567" s="269"/>
      <c r="T567" s="269"/>
      <c r="U567" s="269"/>
      <c r="V567" s="269"/>
      <c r="W567" s="269"/>
      <c r="X567" s="270"/>
      <c r="Y567" s="13"/>
      <c r="Z567" s="13"/>
      <c r="AA567" s="13"/>
      <c r="AB567" s="13"/>
      <c r="AC567" s="13"/>
      <c r="AD567" s="13"/>
      <c r="AE567" s="13"/>
      <c r="AT567" s="271" t="s">
        <v>149</v>
      </c>
      <c r="AU567" s="271" t="s">
        <v>85</v>
      </c>
      <c r="AV567" s="13" t="s">
        <v>87</v>
      </c>
      <c r="AW567" s="13" t="s">
        <v>5</v>
      </c>
      <c r="AX567" s="13" t="s">
        <v>77</v>
      </c>
      <c r="AY567" s="271" t="s">
        <v>139</v>
      </c>
    </row>
    <row r="568" s="14" customFormat="1">
      <c r="A568" s="14"/>
      <c r="B568" s="272"/>
      <c r="C568" s="273"/>
      <c r="D568" s="247" t="s">
        <v>149</v>
      </c>
      <c r="E568" s="274" t="s">
        <v>1</v>
      </c>
      <c r="F568" s="275" t="s">
        <v>154</v>
      </c>
      <c r="G568" s="273"/>
      <c r="H568" s="276">
        <v>0.5</v>
      </c>
      <c r="I568" s="277"/>
      <c r="J568" s="277"/>
      <c r="K568" s="273"/>
      <c r="L568" s="273"/>
      <c r="M568" s="278"/>
      <c r="N568" s="279"/>
      <c r="O568" s="280"/>
      <c r="P568" s="280"/>
      <c r="Q568" s="280"/>
      <c r="R568" s="280"/>
      <c r="S568" s="280"/>
      <c r="T568" s="280"/>
      <c r="U568" s="280"/>
      <c r="V568" s="280"/>
      <c r="W568" s="280"/>
      <c r="X568" s="281"/>
      <c r="Y568" s="14"/>
      <c r="Z568" s="14"/>
      <c r="AA568" s="14"/>
      <c r="AB568" s="14"/>
      <c r="AC568" s="14"/>
      <c r="AD568" s="14"/>
      <c r="AE568" s="14"/>
      <c r="AT568" s="282" t="s">
        <v>149</v>
      </c>
      <c r="AU568" s="282" t="s">
        <v>85</v>
      </c>
      <c r="AV568" s="14" t="s">
        <v>146</v>
      </c>
      <c r="AW568" s="14" t="s">
        <v>5</v>
      </c>
      <c r="AX568" s="14" t="s">
        <v>85</v>
      </c>
      <c r="AY568" s="282" t="s">
        <v>139</v>
      </c>
    </row>
    <row r="569" s="2" customFormat="1" ht="21.75" customHeight="1">
      <c r="A569" s="37"/>
      <c r="B569" s="38"/>
      <c r="C569" s="283" t="s">
        <v>455</v>
      </c>
      <c r="D569" s="283" t="s">
        <v>409</v>
      </c>
      <c r="E569" s="284" t="s">
        <v>456</v>
      </c>
      <c r="F569" s="285" t="s">
        <v>457</v>
      </c>
      <c r="G569" s="286" t="s">
        <v>421</v>
      </c>
      <c r="H569" s="287">
        <v>2366.1999999999998</v>
      </c>
      <c r="I569" s="288"/>
      <c r="J569" s="288"/>
      <c r="K569" s="289">
        <f>ROUND(P569*H569,2)</f>
        <v>0</v>
      </c>
      <c r="L569" s="285" t="s">
        <v>144</v>
      </c>
      <c r="M569" s="43"/>
      <c r="N569" s="290" t="s">
        <v>1</v>
      </c>
      <c r="O569" s="241" t="s">
        <v>40</v>
      </c>
      <c r="P569" s="242">
        <f>I569+J569</f>
        <v>0</v>
      </c>
      <c r="Q569" s="242">
        <f>ROUND(I569*H569,2)</f>
        <v>0</v>
      </c>
      <c r="R569" s="242">
        <f>ROUND(J569*H569,2)</f>
        <v>0</v>
      </c>
      <c r="S569" s="90"/>
      <c r="T569" s="243">
        <f>S569*H569</f>
        <v>0</v>
      </c>
      <c r="U569" s="243">
        <v>0</v>
      </c>
      <c r="V569" s="243">
        <f>U569*H569</f>
        <v>0</v>
      </c>
      <c r="W569" s="243">
        <v>0</v>
      </c>
      <c r="X569" s="244">
        <f>W569*H569</f>
        <v>0</v>
      </c>
      <c r="Y569" s="37"/>
      <c r="Z569" s="37"/>
      <c r="AA569" s="37"/>
      <c r="AB569" s="37"/>
      <c r="AC569" s="37"/>
      <c r="AD569" s="37"/>
      <c r="AE569" s="37"/>
      <c r="AR569" s="245" t="s">
        <v>146</v>
      </c>
      <c r="AT569" s="245" t="s">
        <v>409</v>
      </c>
      <c r="AU569" s="245" t="s">
        <v>85</v>
      </c>
      <c r="AY569" s="16" t="s">
        <v>139</v>
      </c>
      <c r="BE569" s="246">
        <f>IF(O569="základní",K569,0)</f>
        <v>0</v>
      </c>
      <c r="BF569" s="246">
        <f>IF(O569="snížená",K569,0)</f>
        <v>0</v>
      </c>
      <c r="BG569" s="246">
        <f>IF(O569="zákl. přenesená",K569,0)</f>
        <v>0</v>
      </c>
      <c r="BH569" s="246">
        <f>IF(O569="sníž. přenesená",K569,0)</f>
        <v>0</v>
      </c>
      <c r="BI569" s="246">
        <f>IF(O569="nulová",K569,0)</f>
        <v>0</v>
      </c>
      <c r="BJ569" s="16" t="s">
        <v>85</v>
      </c>
      <c r="BK569" s="246">
        <f>ROUND(P569*H569,2)</f>
        <v>0</v>
      </c>
      <c r="BL569" s="16" t="s">
        <v>146</v>
      </c>
      <c r="BM569" s="245" t="s">
        <v>458</v>
      </c>
    </row>
    <row r="570" s="2" customFormat="1">
      <c r="A570" s="37"/>
      <c r="B570" s="38"/>
      <c r="C570" s="39"/>
      <c r="D570" s="247" t="s">
        <v>148</v>
      </c>
      <c r="E570" s="39"/>
      <c r="F570" s="248" t="s">
        <v>459</v>
      </c>
      <c r="G570" s="39"/>
      <c r="H570" s="39"/>
      <c r="I570" s="144"/>
      <c r="J570" s="144"/>
      <c r="K570" s="39"/>
      <c r="L570" s="39"/>
      <c r="M570" s="43"/>
      <c r="N570" s="249"/>
      <c r="O570" s="250"/>
      <c r="P570" s="90"/>
      <c r="Q570" s="90"/>
      <c r="R570" s="90"/>
      <c r="S570" s="90"/>
      <c r="T570" s="90"/>
      <c r="U570" s="90"/>
      <c r="V570" s="90"/>
      <c r="W570" s="90"/>
      <c r="X570" s="91"/>
      <c r="Y570" s="37"/>
      <c r="Z570" s="37"/>
      <c r="AA570" s="37"/>
      <c r="AB570" s="37"/>
      <c r="AC570" s="37"/>
      <c r="AD570" s="37"/>
      <c r="AE570" s="37"/>
      <c r="AT570" s="16" t="s">
        <v>148</v>
      </c>
      <c r="AU570" s="16" t="s">
        <v>85</v>
      </c>
    </row>
    <row r="571" s="12" customFormat="1">
      <c r="A571" s="12"/>
      <c r="B571" s="251"/>
      <c r="C571" s="252"/>
      <c r="D571" s="247" t="s">
        <v>149</v>
      </c>
      <c r="E571" s="253" t="s">
        <v>1</v>
      </c>
      <c r="F571" s="254" t="s">
        <v>167</v>
      </c>
      <c r="G571" s="252"/>
      <c r="H571" s="253" t="s">
        <v>1</v>
      </c>
      <c r="I571" s="255"/>
      <c r="J571" s="255"/>
      <c r="K571" s="252"/>
      <c r="L571" s="252"/>
      <c r="M571" s="256"/>
      <c r="N571" s="257"/>
      <c r="O571" s="258"/>
      <c r="P571" s="258"/>
      <c r="Q571" s="258"/>
      <c r="R571" s="258"/>
      <c r="S571" s="258"/>
      <c r="T571" s="258"/>
      <c r="U571" s="258"/>
      <c r="V571" s="258"/>
      <c r="W571" s="258"/>
      <c r="X571" s="259"/>
      <c r="Y571" s="12"/>
      <c r="Z571" s="12"/>
      <c r="AA571" s="12"/>
      <c r="AB571" s="12"/>
      <c r="AC571" s="12"/>
      <c r="AD571" s="12"/>
      <c r="AE571" s="12"/>
      <c r="AT571" s="260" t="s">
        <v>149</v>
      </c>
      <c r="AU571" s="260" t="s">
        <v>85</v>
      </c>
      <c r="AV571" s="12" t="s">
        <v>85</v>
      </c>
      <c r="AW571" s="12" t="s">
        <v>5</v>
      </c>
      <c r="AX571" s="12" t="s">
        <v>77</v>
      </c>
      <c r="AY571" s="260" t="s">
        <v>139</v>
      </c>
    </row>
    <row r="572" s="13" customFormat="1">
      <c r="A572" s="13"/>
      <c r="B572" s="261"/>
      <c r="C572" s="262"/>
      <c r="D572" s="247" t="s">
        <v>149</v>
      </c>
      <c r="E572" s="263" t="s">
        <v>1</v>
      </c>
      <c r="F572" s="264" t="s">
        <v>433</v>
      </c>
      <c r="G572" s="262"/>
      <c r="H572" s="265">
        <v>1218.9000000000001</v>
      </c>
      <c r="I572" s="266"/>
      <c r="J572" s="266"/>
      <c r="K572" s="262"/>
      <c r="L572" s="262"/>
      <c r="M572" s="267"/>
      <c r="N572" s="268"/>
      <c r="O572" s="269"/>
      <c r="P572" s="269"/>
      <c r="Q572" s="269"/>
      <c r="R572" s="269"/>
      <c r="S572" s="269"/>
      <c r="T572" s="269"/>
      <c r="U572" s="269"/>
      <c r="V572" s="269"/>
      <c r="W572" s="269"/>
      <c r="X572" s="270"/>
      <c r="Y572" s="13"/>
      <c r="Z572" s="13"/>
      <c r="AA572" s="13"/>
      <c r="AB572" s="13"/>
      <c r="AC572" s="13"/>
      <c r="AD572" s="13"/>
      <c r="AE572" s="13"/>
      <c r="AT572" s="271" t="s">
        <v>149</v>
      </c>
      <c r="AU572" s="271" t="s">
        <v>85</v>
      </c>
      <c r="AV572" s="13" t="s">
        <v>87</v>
      </c>
      <c r="AW572" s="13" t="s">
        <v>5</v>
      </c>
      <c r="AX572" s="13" t="s">
        <v>77</v>
      </c>
      <c r="AY572" s="271" t="s">
        <v>139</v>
      </c>
    </row>
    <row r="573" s="12" customFormat="1">
      <c r="A573" s="12"/>
      <c r="B573" s="251"/>
      <c r="C573" s="252"/>
      <c r="D573" s="247" t="s">
        <v>149</v>
      </c>
      <c r="E573" s="253" t="s">
        <v>1</v>
      </c>
      <c r="F573" s="254" t="s">
        <v>170</v>
      </c>
      <c r="G573" s="252"/>
      <c r="H573" s="253" t="s">
        <v>1</v>
      </c>
      <c r="I573" s="255"/>
      <c r="J573" s="255"/>
      <c r="K573" s="252"/>
      <c r="L573" s="252"/>
      <c r="M573" s="256"/>
      <c r="N573" s="257"/>
      <c r="O573" s="258"/>
      <c r="P573" s="258"/>
      <c r="Q573" s="258"/>
      <c r="R573" s="258"/>
      <c r="S573" s="258"/>
      <c r="T573" s="258"/>
      <c r="U573" s="258"/>
      <c r="V573" s="258"/>
      <c r="W573" s="258"/>
      <c r="X573" s="259"/>
      <c r="Y573" s="12"/>
      <c r="Z573" s="12"/>
      <c r="AA573" s="12"/>
      <c r="AB573" s="12"/>
      <c r="AC573" s="12"/>
      <c r="AD573" s="12"/>
      <c r="AE573" s="12"/>
      <c r="AT573" s="260" t="s">
        <v>149</v>
      </c>
      <c r="AU573" s="260" t="s">
        <v>85</v>
      </c>
      <c r="AV573" s="12" t="s">
        <v>85</v>
      </c>
      <c r="AW573" s="12" t="s">
        <v>5</v>
      </c>
      <c r="AX573" s="12" t="s">
        <v>77</v>
      </c>
      <c r="AY573" s="260" t="s">
        <v>139</v>
      </c>
    </row>
    <row r="574" s="13" customFormat="1">
      <c r="A574" s="13"/>
      <c r="B574" s="261"/>
      <c r="C574" s="262"/>
      <c r="D574" s="247" t="s">
        <v>149</v>
      </c>
      <c r="E574" s="263" t="s">
        <v>1</v>
      </c>
      <c r="F574" s="264" t="s">
        <v>460</v>
      </c>
      <c r="G574" s="262"/>
      <c r="H574" s="265">
        <v>556</v>
      </c>
      <c r="I574" s="266"/>
      <c r="J574" s="266"/>
      <c r="K574" s="262"/>
      <c r="L574" s="262"/>
      <c r="M574" s="267"/>
      <c r="N574" s="268"/>
      <c r="O574" s="269"/>
      <c r="P574" s="269"/>
      <c r="Q574" s="269"/>
      <c r="R574" s="269"/>
      <c r="S574" s="269"/>
      <c r="T574" s="269"/>
      <c r="U574" s="269"/>
      <c r="V574" s="269"/>
      <c r="W574" s="269"/>
      <c r="X574" s="270"/>
      <c r="Y574" s="13"/>
      <c r="Z574" s="13"/>
      <c r="AA574" s="13"/>
      <c r="AB574" s="13"/>
      <c r="AC574" s="13"/>
      <c r="AD574" s="13"/>
      <c r="AE574" s="13"/>
      <c r="AT574" s="271" t="s">
        <v>149</v>
      </c>
      <c r="AU574" s="271" t="s">
        <v>85</v>
      </c>
      <c r="AV574" s="13" t="s">
        <v>87</v>
      </c>
      <c r="AW574" s="13" t="s">
        <v>5</v>
      </c>
      <c r="AX574" s="13" t="s">
        <v>77</v>
      </c>
      <c r="AY574" s="271" t="s">
        <v>139</v>
      </c>
    </row>
    <row r="575" s="12" customFormat="1">
      <c r="A575" s="12"/>
      <c r="B575" s="251"/>
      <c r="C575" s="252"/>
      <c r="D575" s="247" t="s">
        <v>149</v>
      </c>
      <c r="E575" s="253" t="s">
        <v>1</v>
      </c>
      <c r="F575" s="254" t="s">
        <v>173</v>
      </c>
      <c r="G575" s="252"/>
      <c r="H575" s="253" t="s">
        <v>1</v>
      </c>
      <c r="I575" s="255"/>
      <c r="J575" s="255"/>
      <c r="K575" s="252"/>
      <c r="L575" s="252"/>
      <c r="M575" s="256"/>
      <c r="N575" s="257"/>
      <c r="O575" s="258"/>
      <c r="P575" s="258"/>
      <c r="Q575" s="258"/>
      <c r="R575" s="258"/>
      <c r="S575" s="258"/>
      <c r="T575" s="258"/>
      <c r="U575" s="258"/>
      <c r="V575" s="258"/>
      <c r="W575" s="258"/>
      <c r="X575" s="259"/>
      <c r="Y575" s="12"/>
      <c r="Z575" s="12"/>
      <c r="AA575" s="12"/>
      <c r="AB575" s="12"/>
      <c r="AC575" s="12"/>
      <c r="AD575" s="12"/>
      <c r="AE575" s="12"/>
      <c r="AT575" s="260" t="s">
        <v>149</v>
      </c>
      <c r="AU575" s="260" t="s">
        <v>85</v>
      </c>
      <c r="AV575" s="12" t="s">
        <v>85</v>
      </c>
      <c r="AW575" s="12" t="s">
        <v>5</v>
      </c>
      <c r="AX575" s="12" t="s">
        <v>77</v>
      </c>
      <c r="AY575" s="260" t="s">
        <v>139</v>
      </c>
    </row>
    <row r="576" s="13" customFormat="1">
      <c r="A576" s="13"/>
      <c r="B576" s="261"/>
      <c r="C576" s="262"/>
      <c r="D576" s="247" t="s">
        <v>149</v>
      </c>
      <c r="E576" s="263" t="s">
        <v>1</v>
      </c>
      <c r="F576" s="264" t="s">
        <v>461</v>
      </c>
      <c r="G576" s="262"/>
      <c r="H576" s="265">
        <v>502.39999999999998</v>
      </c>
      <c r="I576" s="266"/>
      <c r="J576" s="266"/>
      <c r="K576" s="262"/>
      <c r="L576" s="262"/>
      <c r="M576" s="267"/>
      <c r="N576" s="268"/>
      <c r="O576" s="269"/>
      <c r="P576" s="269"/>
      <c r="Q576" s="269"/>
      <c r="R576" s="269"/>
      <c r="S576" s="269"/>
      <c r="T576" s="269"/>
      <c r="U576" s="269"/>
      <c r="V576" s="269"/>
      <c r="W576" s="269"/>
      <c r="X576" s="270"/>
      <c r="Y576" s="13"/>
      <c r="Z576" s="13"/>
      <c r="AA576" s="13"/>
      <c r="AB576" s="13"/>
      <c r="AC576" s="13"/>
      <c r="AD576" s="13"/>
      <c r="AE576" s="13"/>
      <c r="AT576" s="271" t="s">
        <v>149</v>
      </c>
      <c r="AU576" s="271" t="s">
        <v>85</v>
      </c>
      <c r="AV576" s="13" t="s">
        <v>87</v>
      </c>
      <c r="AW576" s="13" t="s">
        <v>5</v>
      </c>
      <c r="AX576" s="13" t="s">
        <v>77</v>
      </c>
      <c r="AY576" s="271" t="s">
        <v>139</v>
      </c>
    </row>
    <row r="577" s="12" customFormat="1">
      <c r="A577" s="12"/>
      <c r="B577" s="251"/>
      <c r="C577" s="252"/>
      <c r="D577" s="247" t="s">
        <v>149</v>
      </c>
      <c r="E577" s="253" t="s">
        <v>1</v>
      </c>
      <c r="F577" s="254" t="s">
        <v>192</v>
      </c>
      <c r="G577" s="252"/>
      <c r="H577" s="253" t="s">
        <v>1</v>
      </c>
      <c r="I577" s="255"/>
      <c r="J577" s="255"/>
      <c r="K577" s="252"/>
      <c r="L577" s="252"/>
      <c r="M577" s="256"/>
      <c r="N577" s="257"/>
      <c r="O577" s="258"/>
      <c r="P577" s="258"/>
      <c r="Q577" s="258"/>
      <c r="R577" s="258"/>
      <c r="S577" s="258"/>
      <c r="T577" s="258"/>
      <c r="U577" s="258"/>
      <c r="V577" s="258"/>
      <c r="W577" s="258"/>
      <c r="X577" s="259"/>
      <c r="Y577" s="12"/>
      <c r="Z577" s="12"/>
      <c r="AA577" s="12"/>
      <c r="AB577" s="12"/>
      <c r="AC577" s="12"/>
      <c r="AD577" s="12"/>
      <c r="AE577" s="12"/>
      <c r="AT577" s="260" t="s">
        <v>149</v>
      </c>
      <c r="AU577" s="260" t="s">
        <v>85</v>
      </c>
      <c r="AV577" s="12" t="s">
        <v>85</v>
      </c>
      <c r="AW577" s="12" t="s">
        <v>5</v>
      </c>
      <c r="AX577" s="12" t="s">
        <v>77</v>
      </c>
      <c r="AY577" s="260" t="s">
        <v>139</v>
      </c>
    </row>
    <row r="578" s="13" customFormat="1">
      <c r="A578" s="13"/>
      <c r="B578" s="261"/>
      <c r="C578" s="262"/>
      <c r="D578" s="247" t="s">
        <v>149</v>
      </c>
      <c r="E578" s="263" t="s">
        <v>1</v>
      </c>
      <c r="F578" s="264" t="s">
        <v>462</v>
      </c>
      <c r="G578" s="262"/>
      <c r="H578" s="265">
        <v>88.900000000000006</v>
      </c>
      <c r="I578" s="266"/>
      <c r="J578" s="266"/>
      <c r="K578" s="262"/>
      <c r="L578" s="262"/>
      <c r="M578" s="267"/>
      <c r="N578" s="268"/>
      <c r="O578" s="269"/>
      <c r="P578" s="269"/>
      <c r="Q578" s="269"/>
      <c r="R578" s="269"/>
      <c r="S578" s="269"/>
      <c r="T578" s="269"/>
      <c r="U578" s="269"/>
      <c r="V578" s="269"/>
      <c r="W578" s="269"/>
      <c r="X578" s="270"/>
      <c r="Y578" s="13"/>
      <c r="Z578" s="13"/>
      <c r="AA578" s="13"/>
      <c r="AB578" s="13"/>
      <c r="AC578" s="13"/>
      <c r="AD578" s="13"/>
      <c r="AE578" s="13"/>
      <c r="AT578" s="271" t="s">
        <v>149</v>
      </c>
      <c r="AU578" s="271" t="s">
        <v>85</v>
      </c>
      <c r="AV578" s="13" t="s">
        <v>87</v>
      </c>
      <c r="AW578" s="13" t="s">
        <v>5</v>
      </c>
      <c r="AX578" s="13" t="s">
        <v>77</v>
      </c>
      <c r="AY578" s="271" t="s">
        <v>139</v>
      </c>
    </row>
    <row r="579" s="14" customFormat="1">
      <c r="A579" s="14"/>
      <c r="B579" s="272"/>
      <c r="C579" s="273"/>
      <c r="D579" s="247" t="s">
        <v>149</v>
      </c>
      <c r="E579" s="274" t="s">
        <v>1</v>
      </c>
      <c r="F579" s="275" t="s">
        <v>154</v>
      </c>
      <c r="G579" s="273"/>
      <c r="H579" s="276">
        <v>2366.2000000000003</v>
      </c>
      <c r="I579" s="277"/>
      <c r="J579" s="277"/>
      <c r="K579" s="273"/>
      <c r="L579" s="273"/>
      <c r="M579" s="278"/>
      <c r="N579" s="279"/>
      <c r="O579" s="280"/>
      <c r="P579" s="280"/>
      <c r="Q579" s="280"/>
      <c r="R579" s="280"/>
      <c r="S579" s="280"/>
      <c r="T579" s="280"/>
      <c r="U579" s="280"/>
      <c r="V579" s="280"/>
      <c r="W579" s="280"/>
      <c r="X579" s="281"/>
      <c r="Y579" s="14"/>
      <c r="Z579" s="14"/>
      <c r="AA579" s="14"/>
      <c r="AB579" s="14"/>
      <c r="AC579" s="14"/>
      <c r="AD579" s="14"/>
      <c r="AE579" s="14"/>
      <c r="AT579" s="282" t="s">
        <v>149</v>
      </c>
      <c r="AU579" s="282" t="s">
        <v>85</v>
      </c>
      <c r="AV579" s="14" t="s">
        <v>146</v>
      </c>
      <c r="AW579" s="14" t="s">
        <v>5</v>
      </c>
      <c r="AX579" s="14" t="s">
        <v>85</v>
      </c>
      <c r="AY579" s="282" t="s">
        <v>139</v>
      </c>
    </row>
    <row r="580" s="2" customFormat="1" ht="21.75" customHeight="1">
      <c r="A580" s="37"/>
      <c r="B580" s="38"/>
      <c r="C580" s="283" t="s">
        <v>463</v>
      </c>
      <c r="D580" s="283" t="s">
        <v>409</v>
      </c>
      <c r="E580" s="284" t="s">
        <v>464</v>
      </c>
      <c r="F580" s="285" t="s">
        <v>465</v>
      </c>
      <c r="G580" s="286" t="s">
        <v>421</v>
      </c>
      <c r="H580" s="287">
        <v>141</v>
      </c>
      <c r="I580" s="288"/>
      <c r="J580" s="288"/>
      <c r="K580" s="289">
        <f>ROUND(P580*H580,2)</f>
        <v>0</v>
      </c>
      <c r="L580" s="285" t="s">
        <v>144</v>
      </c>
      <c r="M580" s="43"/>
      <c r="N580" s="290" t="s">
        <v>1</v>
      </c>
      <c r="O580" s="241" t="s">
        <v>40</v>
      </c>
      <c r="P580" s="242">
        <f>I580+J580</f>
        <v>0</v>
      </c>
      <c r="Q580" s="242">
        <f>ROUND(I580*H580,2)</f>
        <v>0</v>
      </c>
      <c r="R580" s="242">
        <f>ROUND(J580*H580,2)</f>
        <v>0</v>
      </c>
      <c r="S580" s="90"/>
      <c r="T580" s="243">
        <f>S580*H580</f>
        <v>0</v>
      </c>
      <c r="U580" s="243">
        <v>0</v>
      </c>
      <c r="V580" s="243">
        <f>U580*H580</f>
        <v>0</v>
      </c>
      <c r="W580" s="243">
        <v>0</v>
      </c>
      <c r="X580" s="244">
        <f>W580*H580</f>
        <v>0</v>
      </c>
      <c r="Y580" s="37"/>
      <c r="Z580" s="37"/>
      <c r="AA580" s="37"/>
      <c r="AB580" s="37"/>
      <c r="AC580" s="37"/>
      <c r="AD580" s="37"/>
      <c r="AE580" s="37"/>
      <c r="AR580" s="245" t="s">
        <v>146</v>
      </c>
      <c r="AT580" s="245" t="s">
        <v>409</v>
      </c>
      <c r="AU580" s="245" t="s">
        <v>85</v>
      </c>
      <c r="AY580" s="16" t="s">
        <v>139</v>
      </c>
      <c r="BE580" s="246">
        <f>IF(O580="základní",K580,0)</f>
        <v>0</v>
      </c>
      <c r="BF580" s="246">
        <f>IF(O580="snížená",K580,0)</f>
        <v>0</v>
      </c>
      <c r="BG580" s="246">
        <f>IF(O580="zákl. přenesená",K580,0)</f>
        <v>0</v>
      </c>
      <c r="BH580" s="246">
        <f>IF(O580="sníž. přenesená",K580,0)</f>
        <v>0</v>
      </c>
      <c r="BI580" s="246">
        <f>IF(O580="nulová",K580,0)</f>
        <v>0</v>
      </c>
      <c r="BJ580" s="16" t="s">
        <v>85</v>
      </c>
      <c r="BK580" s="246">
        <f>ROUND(P580*H580,2)</f>
        <v>0</v>
      </c>
      <c r="BL580" s="16" t="s">
        <v>146</v>
      </c>
      <c r="BM580" s="245" t="s">
        <v>466</v>
      </c>
    </row>
    <row r="581" s="2" customFormat="1">
      <c r="A581" s="37"/>
      <c r="B581" s="38"/>
      <c r="C581" s="39"/>
      <c r="D581" s="247" t="s">
        <v>148</v>
      </c>
      <c r="E581" s="39"/>
      <c r="F581" s="248" t="s">
        <v>467</v>
      </c>
      <c r="G581" s="39"/>
      <c r="H581" s="39"/>
      <c r="I581" s="144"/>
      <c r="J581" s="144"/>
      <c r="K581" s="39"/>
      <c r="L581" s="39"/>
      <c r="M581" s="43"/>
      <c r="N581" s="249"/>
      <c r="O581" s="250"/>
      <c r="P581" s="90"/>
      <c r="Q581" s="90"/>
      <c r="R581" s="90"/>
      <c r="S581" s="90"/>
      <c r="T581" s="90"/>
      <c r="U581" s="90"/>
      <c r="V581" s="90"/>
      <c r="W581" s="90"/>
      <c r="X581" s="91"/>
      <c r="Y581" s="37"/>
      <c r="Z581" s="37"/>
      <c r="AA581" s="37"/>
      <c r="AB581" s="37"/>
      <c r="AC581" s="37"/>
      <c r="AD581" s="37"/>
      <c r="AE581" s="37"/>
      <c r="AT581" s="16" t="s">
        <v>148</v>
      </c>
      <c r="AU581" s="16" t="s">
        <v>85</v>
      </c>
    </row>
    <row r="582" s="12" customFormat="1">
      <c r="A582" s="12"/>
      <c r="B582" s="251"/>
      <c r="C582" s="252"/>
      <c r="D582" s="247" t="s">
        <v>149</v>
      </c>
      <c r="E582" s="253" t="s">
        <v>1</v>
      </c>
      <c r="F582" s="254" t="s">
        <v>468</v>
      </c>
      <c r="G582" s="252"/>
      <c r="H582" s="253" t="s">
        <v>1</v>
      </c>
      <c r="I582" s="255"/>
      <c r="J582" s="255"/>
      <c r="K582" s="252"/>
      <c r="L582" s="252"/>
      <c r="M582" s="256"/>
      <c r="N582" s="257"/>
      <c r="O582" s="258"/>
      <c r="P582" s="258"/>
      <c r="Q582" s="258"/>
      <c r="R582" s="258"/>
      <c r="S582" s="258"/>
      <c r="T582" s="258"/>
      <c r="U582" s="258"/>
      <c r="V582" s="258"/>
      <c r="W582" s="258"/>
      <c r="X582" s="259"/>
      <c r="Y582" s="12"/>
      <c r="Z582" s="12"/>
      <c r="AA582" s="12"/>
      <c r="AB582" s="12"/>
      <c r="AC582" s="12"/>
      <c r="AD582" s="12"/>
      <c r="AE582" s="12"/>
      <c r="AT582" s="260" t="s">
        <v>149</v>
      </c>
      <c r="AU582" s="260" t="s">
        <v>85</v>
      </c>
      <c r="AV582" s="12" t="s">
        <v>85</v>
      </c>
      <c r="AW582" s="12" t="s">
        <v>5</v>
      </c>
      <c r="AX582" s="12" t="s">
        <v>77</v>
      </c>
      <c r="AY582" s="260" t="s">
        <v>139</v>
      </c>
    </row>
    <row r="583" s="13" customFormat="1">
      <c r="A583" s="13"/>
      <c r="B583" s="261"/>
      <c r="C583" s="262"/>
      <c r="D583" s="247" t="s">
        <v>149</v>
      </c>
      <c r="E583" s="263" t="s">
        <v>1</v>
      </c>
      <c r="F583" s="264" t="s">
        <v>469</v>
      </c>
      <c r="G583" s="262"/>
      <c r="H583" s="265">
        <v>141</v>
      </c>
      <c r="I583" s="266"/>
      <c r="J583" s="266"/>
      <c r="K583" s="262"/>
      <c r="L583" s="262"/>
      <c r="M583" s="267"/>
      <c r="N583" s="268"/>
      <c r="O583" s="269"/>
      <c r="P583" s="269"/>
      <c r="Q583" s="269"/>
      <c r="R583" s="269"/>
      <c r="S583" s="269"/>
      <c r="T583" s="269"/>
      <c r="U583" s="269"/>
      <c r="V583" s="269"/>
      <c r="W583" s="269"/>
      <c r="X583" s="270"/>
      <c r="Y583" s="13"/>
      <c r="Z583" s="13"/>
      <c r="AA583" s="13"/>
      <c r="AB583" s="13"/>
      <c r="AC583" s="13"/>
      <c r="AD583" s="13"/>
      <c r="AE583" s="13"/>
      <c r="AT583" s="271" t="s">
        <v>149</v>
      </c>
      <c r="AU583" s="271" t="s">
        <v>85</v>
      </c>
      <c r="AV583" s="13" t="s">
        <v>87</v>
      </c>
      <c r="AW583" s="13" t="s">
        <v>5</v>
      </c>
      <c r="AX583" s="13" t="s">
        <v>77</v>
      </c>
      <c r="AY583" s="271" t="s">
        <v>139</v>
      </c>
    </row>
    <row r="584" s="14" customFormat="1">
      <c r="A584" s="14"/>
      <c r="B584" s="272"/>
      <c r="C584" s="273"/>
      <c r="D584" s="247" t="s">
        <v>149</v>
      </c>
      <c r="E584" s="274" t="s">
        <v>1</v>
      </c>
      <c r="F584" s="275" t="s">
        <v>154</v>
      </c>
      <c r="G584" s="273"/>
      <c r="H584" s="276">
        <v>141</v>
      </c>
      <c r="I584" s="277"/>
      <c r="J584" s="277"/>
      <c r="K584" s="273"/>
      <c r="L584" s="273"/>
      <c r="M584" s="278"/>
      <c r="N584" s="279"/>
      <c r="O584" s="280"/>
      <c r="P584" s="280"/>
      <c r="Q584" s="280"/>
      <c r="R584" s="280"/>
      <c r="S584" s="280"/>
      <c r="T584" s="280"/>
      <c r="U584" s="280"/>
      <c r="V584" s="280"/>
      <c r="W584" s="280"/>
      <c r="X584" s="281"/>
      <c r="Y584" s="14"/>
      <c r="Z584" s="14"/>
      <c r="AA584" s="14"/>
      <c r="AB584" s="14"/>
      <c r="AC584" s="14"/>
      <c r="AD584" s="14"/>
      <c r="AE584" s="14"/>
      <c r="AT584" s="282" t="s">
        <v>149</v>
      </c>
      <c r="AU584" s="282" t="s">
        <v>85</v>
      </c>
      <c r="AV584" s="14" t="s">
        <v>146</v>
      </c>
      <c r="AW584" s="14" t="s">
        <v>5</v>
      </c>
      <c r="AX584" s="14" t="s">
        <v>85</v>
      </c>
      <c r="AY584" s="282" t="s">
        <v>139</v>
      </c>
    </row>
    <row r="585" s="2" customFormat="1" ht="33" customHeight="1">
      <c r="A585" s="37"/>
      <c r="B585" s="38"/>
      <c r="C585" s="283" t="s">
        <v>470</v>
      </c>
      <c r="D585" s="283" t="s">
        <v>409</v>
      </c>
      <c r="E585" s="284" t="s">
        <v>471</v>
      </c>
      <c r="F585" s="285" t="s">
        <v>472</v>
      </c>
      <c r="G585" s="286" t="s">
        <v>164</v>
      </c>
      <c r="H585" s="287">
        <v>10</v>
      </c>
      <c r="I585" s="288"/>
      <c r="J585" s="288"/>
      <c r="K585" s="289">
        <f>ROUND(P585*H585,2)</f>
        <v>0</v>
      </c>
      <c r="L585" s="285" t="s">
        <v>144</v>
      </c>
      <c r="M585" s="43"/>
      <c r="N585" s="290" t="s">
        <v>1</v>
      </c>
      <c r="O585" s="241" t="s">
        <v>40</v>
      </c>
      <c r="P585" s="242">
        <f>I585+J585</f>
        <v>0</v>
      </c>
      <c r="Q585" s="242">
        <f>ROUND(I585*H585,2)</f>
        <v>0</v>
      </c>
      <c r="R585" s="242">
        <f>ROUND(J585*H585,2)</f>
        <v>0</v>
      </c>
      <c r="S585" s="90"/>
      <c r="T585" s="243">
        <f>S585*H585</f>
        <v>0</v>
      </c>
      <c r="U585" s="243">
        <v>0</v>
      </c>
      <c r="V585" s="243">
        <f>U585*H585</f>
        <v>0</v>
      </c>
      <c r="W585" s="243">
        <v>0</v>
      </c>
      <c r="X585" s="244">
        <f>W585*H585</f>
        <v>0</v>
      </c>
      <c r="Y585" s="37"/>
      <c r="Z585" s="37"/>
      <c r="AA585" s="37"/>
      <c r="AB585" s="37"/>
      <c r="AC585" s="37"/>
      <c r="AD585" s="37"/>
      <c r="AE585" s="37"/>
      <c r="AR585" s="245" t="s">
        <v>146</v>
      </c>
      <c r="AT585" s="245" t="s">
        <v>409</v>
      </c>
      <c r="AU585" s="245" t="s">
        <v>85</v>
      </c>
      <c r="AY585" s="16" t="s">
        <v>139</v>
      </c>
      <c r="BE585" s="246">
        <f>IF(O585="základní",K585,0)</f>
        <v>0</v>
      </c>
      <c r="BF585" s="246">
        <f>IF(O585="snížená",K585,0)</f>
        <v>0</v>
      </c>
      <c r="BG585" s="246">
        <f>IF(O585="zákl. přenesená",K585,0)</f>
        <v>0</v>
      </c>
      <c r="BH585" s="246">
        <f>IF(O585="sníž. přenesená",K585,0)</f>
        <v>0</v>
      </c>
      <c r="BI585" s="246">
        <f>IF(O585="nulová",K585,0)</f>
        <v>0</v>
      </c>
      <c r="BJ585" s="16" t="s">
        <v>85</v>
      </c>
      <c r="BK585" s="246">
        <f>ROUND(P585*H585,2)</f>
        <v>0</v>
      </c>
      <c r="BL585" s="16" t="s">
        <v>146</v>
      </c>
      <c r="BM585" s="245" t="s">
        <v>473</v>
      </c>
    </row>
    <row r="586" s="2" customFormat="1">
      <c r="A586" s="37"/>
      <c r="B586" s="38"/>
      <c r="C586" s="39"/>
      <c r="D586" s="247" t="s">
        <v>148</v>
      </c>
      <c r="E586" s="39"/>
      <c r="F586" s="248" t="s">
        <v>474</v>
      </c>
      <c r="G586" s="39"/>
      <c r="H586" s="39"/>
      <c r="I586" s="144"/>
      <c r="J586" s="144"/>
      <c r="K586" s="39"/>
      <c r="L586" s="39"/>
      <c r="M586" s="43"/>
      <c r="N586" s="249"/>
      <c r="O586" s="250"/>
      <c r="P586" s="90"/>
      <c r="Q586" s="90"/>
      <c r="R586" s="90"/>
      <c r="S586" s="90"/>
      <c r="T586" s="90"/>
      <c r="U586" s="90"/>
      <c r="V586" s="90"/>
      <c r="W586" s="90"/>
      <c r="X586" s="91"/>
      <c r="Y586" s="37"/>
      <c r="Z586" s="37"/>
      <c r="AA586" s="37"/>
      <c r="AB586" s="37"/>
      <c r="AC586" s="37"/>
      <c r="AD586" s="37"/>
      <c r="AE586" s="37"/>
      <c r="AT586" s="16" t="s">
        <v>148</v>
      </c>
      <c r="AU586" s="16" t="s">
        <v>85</v>
      </c>
    </row>
    <row r="587" s="12" customFormat="1">
      <c r="A587" s="12"/>
      <c r="B587" s="251"/>
      <c r="C587" s="252"/>
      <c r="D587" s="247" t="s">
        <v>149</v>
      </c>
      <c r="E587" s="253" t="s">
        <v>1</v>
      </c>
      <c r="F587" s="254" t="s">
        <v>475</v>
      </c>
      <c r="G587" s="252"/>
      <c r="H587" s="253" t="s">
        <v>1</v>
      </c>
      <c r="I587" s="255"/>
      <c r="J587" s="255"/>
      <c r="K587" s="252"/>
      <c r="L587" s="252"/>
      <c r="M587" s="256"/>
      <c r="N587" s="257"/>
      <c r="O587" s="258"/>
      <c r="P587" s="258"/>
      <c r="Q587" s="258"/>
      <c r="R587" s="258"/>
      <c r="S587" s="258"/>
      <c r="T587" s="258"/>
      <c r="U587" s="258"/>
      <c r="V587" s="258"/>
      <c r="W587" s="258"/>
      <c r="X587" s="259"/>
      <c r="Y587" s="12"/>
      <c r="Z587" s="12"/>
      <c r="AA587" s="12"/>
      <c r="AB587" s="12"/>
      <c r="AC587" s="12"/>
      <c r="AD587" s="12"/>
      <c r="AE587" s="12"/>
      <c r="AT587" s="260" t="s">
        <v>149</v>
      </c>
      <c r="AU587" s="260" t="s">
        <v>85</v>
      </c>
      <c r="AV587" s="12" t="s">
        <v>85</v>
      </c>
      <c r="AW587" s="12" t="s">
        <v>5</v>
      </c>
      <c r="AX587" s="12" t="s">
        <v>77</v>
      </c>
      <c r="AY587" s="260" t="s">
        <v>139</v>
      </c>
    </row>
    <row r="588" s="13" customFormat="1">
      <c r="A588" s="13"/>
      <c r="B588" s="261"/>
      <c r="C588" s="262"/>
      <c r="D588" s="247" t="s">
        <v>149</v>
      </c>
      <c r="E588" s="263" t="s">
        <v>1</v>
      </c>
      <c r="F588" s="264" t="s">
        <v>216</v>
      </c>
      <c r="G588" s="262"/>
      <c r="H588" s="265">
        <v>10</v>
      </c>
      <c r="I588" s="266"/>
      <c r="J588" s="266"/>
      <c r="K588" s="262"/>
      <c r="L588" s="262"/>
      <c r="M588" s="267"/>
      <c r="N588" s="268"/>
      <c r="O588" s="269"/>
      <c r="P588" s="269"/>
      <c r="Q588" s="269"/>
      <c r="R588" s="269"/>
      <c r="S588" s="269"/>
      <c r="T588" s="269"/>
      <c r="U588" s="269"/>
      <c r="V588" s="269"/>
      <c r="W588" s="269"/>
      <c r="X588" s="270"/>
      <c r="Y588" s="13"/>
      <c r="Z588" s="13"/>
      <c r="AA588" s="13"/>
      <c r="AB588" s="13"/>
      <c r="AC588" s="13"/>
      <c r="AD588" s="13"/>
      <c r="AE588" s="13"/>
      <c r="AT588" s="271" t="s">
        <v>149</v>
      </c>
      <c r="AU588" s="271" t="s">
        <v>85</v>
      </c>
      <c r="AV588" s="13" t="s">
        <v>87</v>
      </c>
      <c r="AW588" s="13" t="s">
        <v>5</v>
      </c>
      <c r="AX588" s="13" t="s">
        <v>77</v>
      </c>
      <c r="AY588" s="271" t="s">
        <v>139</v>
      </c>
    </row>
    <row r="589" s="14" customFormat="1">
      <c r="A589" s="14"/>
      <c r="B589" s="272"/>
      <c r="C589" s="273"/>
      <c r="D589" s="247" t="s">
        <v>149</v>
      </c>
      <c r="E589" s="274" t="s">
        <v>1</v>
      </c>
      <c r="F589" s="275" t="s">
        <v>154</v>
      </c>
      <c r="G589" s="273"/>
      <c r="H589" s="276">
        <v>10</v>
      </c>
      <c r="I589" s="277"/>
      <c r="J589" s="277"/>
      <c r="K589" s="273"/>
      <c r="L589" s="273"/>
      <c r="M589" s="278"/>
      <c r="N589" s="279"/>
      <c r="O589" s="280"/>
      <c r="P589" s="280"/>
      <c r="Q589" s="280"/>
      <c r="R589" s="280"/>
      <c r="S589" s="280"/>
      <c r="T589" s="280"/>
      <c r="U589" s="280"/>
      <c r="V589" s="280"/>
      <c r="W589" s="280"/>
      <c r="X589" s="281"/>
      <c r="Y589" s="14"/>
      <c r="Z589" s="14"/>
      <c r="AA589" s="14"/>
      <c r="AB589" s="14"/>
      <c r="AC589" s="14"/>
      <c r="AD589" s="14"/>
      <c r="AE589" s="14"/>
      <c r="AT589" s="282" t="s">
        <v>149</v>
      </c>
      <c r="AU589" s="282" t="s">
        <v>85</v>
      </c>
      <c r="AV589" s="14" t="s">
        <v>146</v>
      </c>
      <c r="AW589" s="14" t="s">
        <v>5</v>
      </c>
      <c r="AX589" s="14" t="s">
        <v>85</v>
      </c>
      <c r="AY589" s="282" t="s">
        <v>139</v>
      </c>
    </row>
    <row r="590" s="2" customFormat="1" ht="21.75" customHeight="1">
      <c r="A590" s="37"/>
      <c r="B590" s="38"/>
      <c r="C590" s="283" t="s">
        <v>476</v>
      </c>
      <c r="D590" s="283" t="s">
        <v>409</v>
      </c>
      <c r="E590" s="284" t="s">
        <v>477</v>
      </c>
      <c r="F590" s="285" t="s">
        <v>478</v>
      </c>
      <c r="G590" s="286" t="s">
        <v>164</v>
      </c>
      <c r="H590" s="287">
        <v>38</v>
      </c>
      <c r="I590" s="288"/>
      <c r="J590" s="288"/>
      <c r="K590" s="289">
        <f>ROUND(P590*H590,2)</f>
        <v>0</v>
      </c>
      <c r="L590" s="285" t="s">
        <v>144</v>
      </c>
      <c r="M590" s="43"/>
      <c r="N590" s="290" t="s">
        <v>1</v>
      </c>
      <c r="O590" s="241" t="s">
        <v>40</v>
      </c>
      <c r="P590" s="242">
        <f>I590+J590</f>
        <v>0</v>
      </c>
      <c r="Q590" s="242">
        <f>ROUND(I590*H590,2)</f>
        <v>0</v>
      </c>
      <c r="R590" s="242">
        <f>ROUND(J590*H590,2)</f>
        <v>0</v>
      </c>
      <c r="S590" s="90"/>
      <c r="T590" s="243">
        <f>S590*H590</f>
        <v>0</v>
      </c>
      <c r="U590" s="243">
        <v>0</v>
      </c>
      <c r="V590" s="243">
        <f>U590*H590</f>
        <v>0</v>
      </c>
      <c r="W590" s="243">
        <v>0</v>
      </c>
      <c r="X590" s="244">
        <f>W590*H590</f>
        <v>0</v>
      </c>
      <c r="Y590" s="37"/>
      <c r="Z590" s="37"/>
      <c r="AA590" s="37"/>
      <c r="AB590" s="37"/>
      <c r="AC590" s="37"/>
      <c r="AD590" s="37"/>
      <c r="AE590" s="37"/>
      <c r="AR590" s="245" t="s">
        <v>146</v>
      </c>
      <c r="AT590" s="245" t="s">
        <v>409</v>
      </c>
      <c r="AU590" s="245" t="s">
        <v>85</v>
      </c>
      <c r="AY590" s="16" t="s">
        <v>139</v>
      </c>
      <c r="BE590" s="246">
        <f>IF(O590="základní",K590,0)</f>
        <v>0</v>
      </c>
      <c r="BF590" s="246">
        <f>IF(O590="snížená",K590,0)</f>
        <v>0</v>
      </c>
      <c r="BG590" s="246">
        <f>IF(O590="zákl. přenesená",K590,0)</f>
        <v>0</v>
      </c>
      <c r="BH590" s="246">
        <f>IF(O590="sníž. přenesená",K590,0)</f>
        <v>0</v>
      </c>
      <c r="BI590" s="246">
        <f>IF(O590="nulová",K590,0)</f>
        <v>0</v>
      </c>
      <c r="BJ590" s="16" t="s">
        <v>85</v>
      </c>
      <c r="BK590" s="246">
        <f>ROUND(P590*H590,2)</f>
        <v>0</v>
      </c>
      <c r="BL590" s="16" t="s">
        <v>146</v>
      </c>
      <c r="BM590" s="245" t="s">
        <v>479</v>
      </c>
    </row>
    <row r="591" s="2" customFormat="1">
      <c r="A591" s="37"/>
      <c r="B591" s="38"/>
      <c r="C591" s="39"/>
      <c r="D591" s="247" t="s">
        <v>148</v>
      </c>
      <c r="E591" s="39"/>
      <c r="F591" s="248" t="s">
        <v>480</v>
      </c>
      <c r="G591" s="39"/>
      <c r="H591" s="39"/>
      <c r="I591" s="144"/>
      <c r="J591" s="144"/>
      <c r="K591" s="39"/>
      <c r="L591" s="39"/>
      <c r="M591" s="43"/>
      <c r="N591" s="249"/>
      <c r="O591" s="250"/>
      <c r="P591" s="90"/>
      <c r="Q591" s="90"/>
      <c r="R591" s="90"/>
      <c r="S591" s="90"/>
      <c r="T591" s="90"/>
      <c r="U591" s="90"/>
      <c r="V591" s="90"/>
      <c r="W591" s="90"/>
      <c r="X591" s="91"/>
      <c r="Y591" s="37"/>
      <c r="Z591" s="37"/>
      <c r="AA591" s="37"/>
      <c r="AB591" s="37"/>
      <c r="AC591" s="37"/>
      <c r="AD591" s="37"/>
      <c r="AE591" s="37"/>
      <c r="AT591" s="16" t="s">
        <v>148</v>
      </c>
      <c r="AU591" s="16" t="s">
        <v>85</v>
      </c>
    </row>
    <row r="592" s="12" customFormat="1">
      <c r="A592" s="12"/>
      <c r="B592" s="251"/>
      <c r="C592" s="252"/>
      <c r="D592" s="247" t="s">
        <v>149</v>
      </c>
      <c r="E592" s="253" t="s">
        <v>1</v>
      </c>
      <c r="F592" s="254" t="s">
        <v>167</v>
      </c>
      <c r="G592" s="252"/>
      <c r="H592" s="253" t="s">
        <v>1</v>
      </c>
      <c r="I592" s="255"/>
      <c r="J592" s="255"/>
      <c r="K592" s="252"/>
      <c r="L592" s="252"/>
      <c r="M592" s="256"/>
      <c r="N592" s="257"/>
      <c r="O592" s="258"/>
      <c r="P592" s="258"/>
      <c r="Q592" s="258"/>
      <c r="R592" s="258"/>
      <c r="S592" s="258"/>
      <c r="T592" s="258"/>
      <c r="U592" s="258"/>
      <c r="V592" s="258"/>
      <c r="W592" s="258"/>
      <c r="X592" s="259"/>
      <c r="Y592" s="12"/>
      <c r="Z592" s="12"/>
      <c r="AA592" s="12"/>
      <c r="AB592" s="12"/>
      <c r="AC592" s="12"/>
      <c r="AD592" s="12"/>
      <c r="AE592" s="12"/>
      <c r="AT592" s="260" t="s">
        <v>149</v>
      </c>
      <c r="AU592" s="260" t="s">
        <v>85</v>
      </c>
      <c r="AV592" s="12" t="s">
        <v>85</v>
      </c>
      <c r="AW592" s="12" t="s">
        <v>5</v>
      </c>
      <c r="AX592" s="12" t="s">
        <v>77</v>
      </c>
      <c r="AY592" s="260" t="s">
        <v>139</v>
      </c>
    </row>
    <row r="593" s="13" customFormat="1">
      <c r="A593" s="13"/>
      <c r="B593" s="261"/>
      <c r="C593" s="262"/>
      <c r="D593" s="247" t="s">
        <v>149</v>
      </c>
      <c r="E593" s="263" t="s">
        <v>1</v>
      </c>
      <c r="F593" s="264" t="s">
        <v>145</v>
      </c>
      <c r="G593" s="262"/>
      <c r="H593" s="265">
        <v>8</v>
      </c>
      <c r="I593" s="266"/>
      <c r="J593" s="266"/>
      <c r="K593" s="262"/>
      <c r="L593" s="262"/>
      <c r="M593" s="267"/>
      <c r="N593" s="268"/>
      <c r="O593" s="269"/>
      <c r="P593" s="269"/>
      <c r="Q593" s="269"/>
      <c r="R593" s="269"/>
      <c r="S593" s="269"/>
      <c r="T593" s="269"/>
      <c r="U593" s="269"/>
      <c r="V593" s="269"/>
      <c r="W593" s="269"/>
      <c r="X593" s="270"/>
      <c r="Y593" s="13"/>
      <c r="Z593" s="13"/>
      <c r="AA593" s="13"/>
      <c r="AB593" s="13"/>
      <c r="AC593" s="13"/>
      <c r="AD593" s="13"/>
      <c r="AE593" s="13"/>
      <c r="AT593" s="271" t="s">
        <v>149</v>
      </c>
      <c r="AU593" s="271" t="s">
        <v>85</v>
      </c>
      <c r="AV593" s="13" t="s">
        <v>87</v>
      </c>
      <c r="AW593" s="13" t="s">
        <v>5</v>
      </c>
      <c r="AX593" s="13" t="s">
        <v>77</v>
      </c>
      <c r="AY593" s="271" t="s">
        <v>139</v>
      </c>
    </row>
    <row r="594" s="12" customFormat="1">
      <c r="A594" s="12"/>
      <c r="B594" s="251"/>
      <c r="C594" s="252"/>
      <c r="D594" s="247" t="s">
        <v>149</v>
      </c>
      <c r="E594" s="253" t="s">
        <v>1</v>
      </c>
      <c r="F594" s="254" t="s">
        <v>170</v>
      </c>
      <c r="G594" s="252"/>
      <c r="H594" s="253" t="s">
        <v>1</v>
      </c>
      <c r="I594" s="255"/>
      <c r="J594" s="255"/>
      <c r="K594" s="252"/>
      <c r="L594" s="252"/>
      <c r="M594" s="256"/>
      <c r="N594" s="257"/>
      <c r="O594" s="258"/>
      <c r="P594" s="258"/>
      <c r="Q594" s="258"/>
      <c r="R594" s="258"/>
      <c r="S594" s="258"/>
      <c r="T594" s="258"/>
      <c r="U594" s="258"/>
      <c r="V594" s="258"/>
      <c r="W594" s="258"/>
      <c r="X594" s="259"/>
      <c r="Y594" s="12"/>
      <c r="Z594" s="12"/>
      <c r="AA594" s="12"/>
      <c r="AB594" s="12"/>
      <c r="AC594" s="12"/>
      <c r="AD594" s="12"/>
      <c r="AE594" s="12"/>
      <c r="AT594" s="260" t="s">
        <v>149</v>
      </c>
      <c r="AU594" s="260" t="s">
        <v>85</v>
      </c>
      <c r="AV594" s="12" t="s">
        <v>85</v>
      </c>
      <c r="AW594" s="12" t="s">
        <v>5</v>
      </c>
      <c r="AX594" s="12" t="s">
        <v>77</v>
      </c>
      <c r="AY594" s="260" t="s">
        <v>139</v>
      </c>
    </row>
    <row r="595" s="13" customFormat="1">
      <c r="A595" s="13"/>
      <c r="B595" s="261"/>
      <c r="C595" s="262"/>
      <c r="D595" s="247" t="s">
        <v>149</v>
      </c>
      <c r="E595" s="263" t="s">
        <v>1</v>
      </c>
      <c r="F595" s="264" t="s">
        <v>145</v>
      </c>
      <c r="G595" s="262"/>
      <c r="H595" s="265">
        <v>8</v>
      </c>
      <c r="I595" s="266"/>
      <c r="J595" s="266"/>
      <c r="K595" s="262"/>
      <c r="L595" s="262"/>
      <c r="M595" s="267"/>
      <c r="N595" s="268"/>
      <c r="O595" s="269"/>
      <c r="P595" s="269"/>
      <c r="Q595" s="269"/>
      <c r="R595" s="269"/>
      <c r="S595" s="269"/>
      <c r="T595" s="269"/>
      <c r="U595" s="269"/>
      <c r="V595" s="269"/>
      <c r="W595" s="269"/>
      <c r="X595" s="270"/>
      <c r="Y595" s="13"/>
      <c r="Z595" s="13"/>
      <c r="AA595" s="13"/>
      <c r="AB595" s="13"/>
      <c r="AC595" s="13"/>
      <c r="AD595" s="13"/>
      <c r="AE595" s="13"/>
      <c r="AT595" s="271" t="s">
        <v>149</v>
      </c>
      <c r="AU595" s="271" t="s">
        <v>85</v>
      </c>
      <c r="AV595" s="13" t="s">
        <v>87</v>
      </c>
      <c r="AW595" s="13" t="s">
        <v>5</v>
      </c>
      <c r="AX595" s="13" t="s">
        <v>77</v>
      </c>
      <c r="AY595" s="271" t="s">
        <v>139</v>
      </c>
    </row>
    <row r="596" s="12" customFormat="1">
      <c r="A596" s="12"/>
      <c r="B596" s="251"/>
      <c r="C596" s="252"/>
      <c r="D596" s="247" t="s">
        <v>149</v>
      </c>
      <c r="E596" s="253" t="s">
        <v>1</v>
      </c>
      <c r="F596" s="254" t="s">
        <v>173</v>
      </c>
      <c r="G596" s="252"/>
      <c r="H596" s="253" t="s">
        <v>1</v>
      </c>
      <c r="I596" s="255"/>
      <c r="J596" s="255"/>
      <c r="K596" s="252"/>
      <c r="L596" s="252"/>
      <c r="M596" s="256"/>
      <c r="N596" s="257"/>
      <c r="O596" s="258"/>
      <c r="P596" s="258"/>
      <c r="Q596" s="258"/>
      <c r="R596" s="258"/>
      <c r="S596" s="258"/>
      <c r="T596" s="258"/>
      <c r="U596" s="258"/>
      <c r="V596" s="258"/>
      <c r="W596" s="258"/>
      <c r="X596" s="259"/>
      <c r="Y596" s="12"/>
      <c r="Z596" s="12"/>
      <c r="AA596" s="12"/>
      <c r="AB596" s="12"/>
      <c r="AC596" s="12"/>
      <c r="AD596" s="12"/>
      <c r="AE596" s="12"/>
      <c r="AT596" s="260" t="s">
        <v>149</v>
      </c>
      <c r="AU596" s="260" t="s">
        <v>85</v>
      </c>
      <c r="AV596" s="12" t="s">
        <v>85</v>
      </c>
      <c r="AW596" s="12" t="s">
        <v>5</v>
      </c>
      <c r="AX596" s="12" t="s">
        <v>77</v>
      </c>
      <c r="AY596" s="260" t="s">
        <v>139</v>
      </c>
    </row>
    <row r="597" s="13" customFormat="1">
      <c r="A597" s="13"/>
      <c r="B597" s="261"/>
      <c r="C597" s="262"/>
      <c r="D597" s="247" t="s">
        <v>149</v>
      </c>
      <c r="E597" s="263" t="s">
        <v>1</v>
      </c>
      <c r="F597" s="264" t="s">
        <v>145</v>
      </c>
      <c r="G597" s="262"/>
      <c r="H597" s="265">
        <v>8</v>
      </c>
      <c r="I597" s="266"/>
      <c r="J597" s="266"/>
      <c r="K597" s="262"/>
      <c r="L597" s="262"/>
      <c r="M597" s="267"/>
      <c r="N597" s="268"/>
      <c r="O597" s="269"/>
      <c r="P597" s="269"/>
      <c r="Q597" s="269"/>
      <c r="R597" s="269"/>
      <c r="S597" s="269"/>
      <c r="T597" s="269"/>
      <c r="U597" s="269"/>
      <c r="V597" s="269"/>
      <c r="W597" s="269"/>
      <c r="X597" s="270"/>
      <c r="Y597" s="13"/>
      <c r="Z597" s="13"/>
      <c r="AA597" s="13"/>
      <c r="AB597" s="13"/>
      <c r="AC597" s="13"/>
      <c r="AD597" s="13"/>
      <c r="AE597" s="13"/>
      <c r="AT597" s="271" t="s">
        <v>149</v>
      </c>
      <c r="AU597" s="271" t="s">
        <v>85</v>
      </c>
      <c r="AV597" s="13" t="s">
        <v>87</v>
      </c>
      <c r="AW597" s="13" t="s">
        <v>5</v>
      </c>
      <c r="AX597" s="13" t="s">
        <v>77</v>
      </c>
      <c r="AY597" s="271" t="s">
        <v>139</v>
      </c>
    </row>
    <row r="598" s="12" customFormat="1">
      <c r="A598" s="12"/>
      <c r="B598" s="251"/>
      <c r="C598" s="252"/>
      <c r="D598" s="247" t="s">
        <v>149</v>
      </c>
      <c r="E598" s="253" t="s">
        <v>1</v>
      </c>
      <c r="F598" s="254" t="s">
        <v>197</v>
      </c>
      <c r="G598" s="252"/>
      <c r="H598" s="253" t="s">
        <v>1</v>
      </c>
      <c r="I598" s="255"/>
      <c r="J598" s="255"/>
      <c r="K598" s="252"/>
      <c r="L598" s="252"/>
      <c r="M598" s="256"/>
      <c r="N598" s="257"/>
      <c r="O598" s="258"/>
      <c r="P598" s="258"/>
      <c r="Q598" s="258"/>
      <c r="R598" s="258"/>
      <c r="S598" s="258"/>
      <c r="T598" s="258"/>
      <c r="U598" s="258"/>
      <c r="V598" s="258"/>
      <c r="W598" s="258"/>
      <c r="X598" s="259"/>
      <c r="Y598" s="12"/>
      <c r="Z598" s="12"/>
      <c r="AA598" s="12"/>
      <c r="AB598" s="12"/>
      <c r="AC598" s="12"/>
      <c r="AD598" s="12"/>
      <c r="AE598" s="12"/>
      <c r="AT598" s="260" t="s">
        <v>149</v>
      </c>
      <c r="AU598" s="260" t="s">
        <v>85</v>
      </c>
      <c r="AV598" s="12" t="s">
        <v>85</v>
      </c>
      <c r="AW598" s="12" t="s">
        <v>5</v>
      </c>
      <c r="AX598" s="12" t="s">
        <v>77</v>
      </c>
      <c r="AY598" s="260" t="s">
        <v>139</v>
      </c>
    </row>
    <row r="599" s="13" customFormat="1">
      <c r="A599" s="13"/>
      <c r="B599" s="261"/>
      <c r="C599" s="262"/>
      <c r="D599" s="247" t="s">
        <v>149</v>
      </c>
      <c r="E599" s="263" t="s">
        <v>1</v>
      </c>
      <c r="F599" s="264" t="s">
        <v>87</v>
      </c>
      <c r="G599" s="262"/>
      <c r="H599" s="265">
        <v>2</v>
      </c>
      <c r="I599" s="266"/>
      <c r="J599" s="266"/>
      <c r="K599" s="262"/>
      <c r="L599" s="262"/>
      <c r="M599" s="267"/>
      <c r="N599" s="268"/>
      <c r="O599" s="269"/>
      <c r="P599" s="269"/>
      <c r="Q599" s="269"/>
      <c r="R599" s="269"/>
      <c r="S599" s="269"/>
      <c r="T599" s="269"/>
      <c r="U599" s="269"/>
      <c r="V599" s="269"/>
      <c r="W599" s="269"/>
      <c r="X599" s="270"/>
      <c r="Y599" s="13"/>
      <c r="Z599" s="13"/>
      <c r="AA599" s="13"/>
      <c r="AB599" s="13"/>
      <c r="AC599" s="13"/>
      <c r="AD599" s="13"/>
      <c r="AE599" s="13"/>
      <c r="AT599" s="271" t="s">
        <v>149</v>
      </c>
      <c r="AU599" s="271" t="s">
        <v>85</v>
      </c>
      <c r="AV599" s="13" t="s">
        <v>87</v>
      </c>
      <c r="AW599" s="13" t="s">
        <v>5</v>
      </c>
      <c r="AX599" s="13" t="s">
        <v>77</v>
      </c>
      <c r="AY599" s="271" t="s">
        <v>139</v>
      </c>
    </row>
    <row r="600" s="12" customFormat="1">
      <c r="A600" s="12"/>
      <c r="B600" s="251"/>
      <c r="C600" s="252"/>
      <c r="D600" s="247" t="s">
        <v>149</v>
      </c>
      <c r="E600" s="253" t="s">
        <v>1</v>
      </c>
      <c r="F600" s="254" t="s">
        <v>198</v>
      </c>
      <c r="G600" s="252"/>
      <c r="H600" s="253" t="s">
        <v>1</v>
      </c>
      <c r="I600" s="255"/>
      <c r="J600" s="255"/>
      <c r="K600" s="252"/>
      <c r="L600" s="252"/>
      <c r="M600" s="256"/>
      <c r="N600" s="257"/>
      <c r="O600" s="258"/>
      <c r="P600" s="258"/>
      <c r="Q600" s="258"/>
      <c r="R600" s="258"/>
      <c r="S600" s="258"/>
      <c r="T600" s="258"/>
      <c r="U600" s="258"/>
      <c r="V600" s="258"/>
      <c r="W600" s="258"/>
      <c r="X600" s="259"/>
      <c r="Y600" s="12"/>
      <c r="Z600" s="12"/>
      <c r="AA600" s="12"/>
      <c r="AB600" s="12"/>
      <c r="AC600" s="12"/>
      <c r="AD600" s="12"/>
      <c r="AE600" s="12"/>
      <c r="AT600" s="260" t="s">
        <v>149</v>
      </c>
      <c r="AU600" s="260" t="s">
        <v>85</v>
      </c>
      <c r="AV600" s="12" t="s">
        <v>85</v>
      </c>
      <c r="AW600" s="12" t="s">
        <v>5</v>
      </c>
      <c r="AX600" s="12" t="s">
        <v>77</v>
      </c>
      <c r="AY600" s="260" t="s">
        <v>139</v>
      </c>
    </row>
    <row r="601" s="13" customFormat="1">
      <c r="A601" s="13"/>
      <c r="B601" s="261"/>
      <c r="C601" s="262"/>
      <c r="D601" s="247" t="s">
        <v>149</v>
      </c>
      <c r="E601" s="263" t="s">
        <v>1</v>
      </c>
      <c r="F601" s="264" t="s">
        <v>146</v>
      </c>
      <c r="G601" s="262"/>
      <c r="H601" s="265">
        <v>4</v>
      </c>
      <c r="I601" s="266"/>
      <c r="J601" s="266"/>
      <c r="K601" s="262"/>
      <c r="L601" s="262"/>
      <c r="M601" s="267"/>
      <c r="N601" s="268"/>
      <c r="O601" s="269"/>
      <c r="P601" s="269"/>
      <c r="Q601" s="269"/>
      <c r="R601" s="269"/>
      <c r="S601" s="269"/>
      <c r="T601" s="269"/>
      <c r="U601" s="269"/>
      <c r="V601" s="269"/>
      <c r="W601" s="269"/>
      <c r="X601" s="270"/>
      <c r="Y601" s="13"/>
      <c r="Z601" s="13"/>
      <c r="AA601" s="13"/>
      <c r="AB601" s="13"/>
      <c r="AC601" s="13"/>
      <c r="AD601" s="13"/>
      <c r="AE601" s="13"/>
      <c r="AT601" s="271" t="s">
        <v>149</v>
      </c>
      <c r="AU601" s="271" t="s">
        <v>85</v>
      </c>
      <c r="AV601" s="13" t="s">
        <v>87</v>
      </c>
      <c r="AW601" s="13" t="s">
        <v>5</v>
      </c>
      <c r="AX601" s="13" t="s">
        <v>77</v>
      </c>
      <c r="AY601" s="271" t="s">
        <v>139</v>
      </c>
    </row>
    <row r="602" s="12" customFormat="1">
      <c r="A602" s="12"/>
      <c r="B602" s="251"/>
      <c r="C602" s="252"/>
      <c r="D602" s="247" t="s">
        <v>149</v>
      </c>
      <c r="E602" s="253" t="s">
        <v>1</v>
      </c>
      <c r="F602" s="254" t="s">
        <v>199</v>
      </c>
      <c r="G602" s="252"/>
      <c r="H602" s="253" t="s">
        <v>1</v>
      </c>
      <c r="I602" s="255"/>
      <c r="J602" s="255"/>
      <c r="K602" s="252"/>
      <c r="L602" s="252"/>
      <c r="M602" s="256"/>
      <c r="N602" s="257"/>
      <c r="O602" s="258"/>
      <c r="P602" s="258"/>
      <c r="Q602" s="258"/>
      <c r="R602" s="258"/>
      <c r="S602" s="258"/>
      <c r="T602" s="258"/>
      <c r="U602" s="258"/>
      <c r="V602" s="258"/>
      <c r="W602" s="258"/>
      <c r="X602" s="259"/>
      <c r="Y602" s="12"/>
      <c r="Z602" s="12"/>
      <c r="AA602" s="12"/>
      <c r="AB602" s="12"/>
      <c r="AC602" s="12"/>
      <c r="AD602" s="12"/>
      <c r="AE602" s="12"/>
      <c r="AT602" s="260" t="s">
        <v>149</v>
      </c>
      <c r="AU602" s="260" t="s">
        <v>85</v>
      </c>
      <c r="AV602" s="12" t="s">
        <v>85</v>
      </c>
      <c r="AW602" s="12" t="s">
        <v>5</v>
      </c>
      <c r="AX602" s="12" t="s">
        <v>77</v>
      </c>
      <c r="AY602" s="260" t="s">
        <v>139</v>
      </c>
    </row>
    <row r="603" s="13" customFormat="1">
      <c r="A603" s="13"/>
      <c r="B603" s="261"/>
      <c r="C603" s="262"/>
      <c r="D603" s="247" t="s">
        <v>149</v>
      </c>
      <c r="E603" s="263" t="s">
        <v>1</v>
      </c>
      <c r="F603" s="264" t="s">
        <v>145</v>
      </c>
      <c r="G603" s="262"/>
      <c r="H603" s="265">
        <v>8</v>
      </c>
      <c r="I603" s="266"/>
      <c r="J603" s="266"/>
      <c r="K603" s="262"/>
      <c r="L603" s="262"/>
      <c r="M603" s="267"/>
      <c r="N603" s="268"/>
      <c r="O603" s="269"/>
      <c r="P603" s="269"/>
      <c r="Q603" s="269"/>
      <c r="R603" s="269"/>
      <c r="S603" s="269"/>
      <c r="T603" s="269"/>
      <c r="U603" s="269"/>
      <c r="V603" s="269"/>
      <c r="W603" s="269"/>
      <c r="X603" s="270"/>
      <c r="Y603" s="13"/>
      <c r="Z603" s="13"/>
      <c r="AA603" s="13"/>
      <c r="AB603" s="13"/>
      <c r="AC603" s="13"/>
      <c r="AD603" s="13"/>
      <c r="AE603" s="13"/>
      <c r="AT603" s="271" t="s">
        <v>149</v>
      </c>
      <c r="AU603" s="271" t="s">
        <v>85</v>
      </c>
      <c r="AV603" s="13" t="s">
        <v>87</v>
      </c>
      <c r="AW603" s="13" t="s">
        <v>5</v>
      </c>
      <c r="AX603" s="13" t="s">
        <v>77</v>
      </c>
      <c r="AY603" s="271" t="s">
        <v>139</v>
      </c>
    </row>
    <row r="604" s="14" customFormat="1">
      <c r="A604" s="14"/>
      <c r="B604" s="272"/>
      <c r="C604" s="273"/>
      <c r="D604" s="247" t="s">
        <v>149</v>
      </c>
      <c r="E604" s="274" t="s">
        <v>1</v>
      </c>
      <c r="F604" s="275" t="s">
        <v>154</v>
      </c>
      <c r="G604" s="273"/>
      <c r="H604" s="276">
        <v>38</v>
      </c>
      <c r="I604" s="277"/>
      <c r="J604" s="277"/>
      <c r="K604" s="273"/>
      <c r="L604" s="273"/>
      <c r="M604" s="278"/>
      <c r="N604" s="279"/>
      <c r="O604" s="280"/>
      <c r="P604" s="280"/>
      <c r="Q604" s="280"/>
      <c r="R604" s="280"/>
      <c r="S604" s="280"/>
      <c r="T604" s="280"/>
      <c r="U604" s="280"/>
      <c r="V604" s="280"/>
      <c r="W604" s="280"/>
      <c r="X604" s="281"/>
      <c r="Y604" s="14"/>
      <c r="Z604" s="14"/>
      <c r="AA604" s="14"/>
      <c r="AB604" s="14"/>
      <c r="AC604" s="14"/>
      <c r="AD604" s="14"/>
      <c r="AE604" s="14"/>
      <c r="AT604" s="282" t="s">
        <v>149</v>
      </c>
      <c r="AU604" s="282" t="s">
        <v>85</v>
      </c>
      <c r="AV604" s="14" t="s">
        <v>146</v>
      </c>
      <c r="AW604" s="14" t="s">
        <v>5</v>
      </c>
      <c r="AX604" s="14" t="s">
        <v>85</v>
      </c>
      <c r="AY604" s="282" t="s">
        <v>139</v>
      </c>
    </row>
    <row r="605" s="2" customFormat="1" ht="21.75" customHeight="1">
      <c r="A605" s="37"/>
      <c r="B605" s="38"/>
      <c r="C605" s="283" t="s">
        <v>481</v>
      </c>
      <c r="D605" s="283" t="s">
        <v>409</v>
      </c>
      <c r="E605" s="284" t="s">
        <v>482</v>
      </c>
      <c r="F605" s="285" t="s">
        <v>483</v>
      </c>
      <c r="G605" s="286" t="s">
        <v>164</v>
      </c>
      <c r="H605" s="287">
        <v>3378</v>
      </c>
      <c r="I605" s="288"/>
      <c r="J605" s="288"/>
      <c r="K605" s="289">
        <f>ROUND(P605*H605,2)</f>
        <v>0</v>
      </c>
      <c r="L605" s="285" t="s">
        <v>144</v>
      </c>
      <c r="M605" s="43"/>
      <c r="N605" s="290" t="s">
        <v>1</v>
      </c>
      <c r="O605" s="241" t="s">
        <v>40</v>
      </c>
      <c r="P605" s="242">
        <f>I605+J605</f>
        <v>0</v>
      </c>
      <c r="Q605" s="242">
        <f>ROUND(I605*H605,2)</f>
        <v>0</v>
      </c>
      <c r="R605" s="242">
        <f>ROUND(J605*H605,2)</f>
        <v>0</v>
      </c>
      <c r="S605" s="90"/>
      <c r="T605" s="243">
        <f>S605*H605</f>
        <v>0</v>
      </c>
      <c r="U605" s="243">
        <v>0</v>
      </c>
      <c r="V605" s="243">
        <f>U605*H605</f>
        <v>0</v>
      </c>
      <c r="W605" s="243">
        <v>0</v>
      </c>
      <c r="X605" s="244">
        <f>W605*H605</f>
        <v>0</v>
      </c>
      <c r="Y605" s="37"/>
      <c r="Z605" s="37"/>
      <c r="AA605" s="37"/>
      <c r="AB605" s="37"/>
      <c r="AC605" s="37"/>
      <c r="AD605" s="37"/>
      <c r="AE605" s="37"/>
      <c r="AR605" s="245" t="s">
        <v>146</v>
      </c>
      <c r="AT605" s="245" t="s">
        <v>409</v>
      </c>
      <c r="AU605" s="245" t="s">
        <v>85</v>
      </c>
      <c r="AY605" s="16" t="s">
        <v>139</v>
      </c>
      <c r="BE605" s="246">
        <f>IF(O605="základní",K605,0)</f>
        <v>0</v>
      </c>
      <c r="BF605" s="246">
        <f>IF(O605="snížená",K605,0)</f>
        <v>0</v>
      </c>
      <c r="BG605" s="246">
        <f>IF(O605="zákl. přenesená",K605,0)</f>
        <v>0</v>
      </c>
      <c r="BH605" s="246">
        <f>IF(O605="sníž. přenesená",K605,0)</f>
        <v>0</v>
      </c>
      <c r="BI605" s="246">
        <f>IF(O605="nulová",K605,0)</f>
        <v>0</v>
      </c>
      <c r="BJ605" s="16" t="s">
        <v>85</v>
      </c>
      <c r="BK605" s="246">
        <f>ROUND(P605*H605,2)</f>
        <v>0</v>
      </c>
      <c r="BL605" s="16" t="s">
        <v>146</v>
      </c>
      <c r="BM605" s="245" t="s">
        <v>484</v>
      </c>
    </row>
    <row r="606" s="2" customFormat="1">
      <c r="A606" s="37"/>
      <c r="B606" s="38"/>
      <c r="C606" s="39"/>
      <c r="D606" s="247" t="s">
        <v>148</v>
      </c>
      <c r="E606" s="39"/>
      <c r="F606" s="248" t="s">
        <v>485</v>
      </c>
      <c r="G606" s="39"/>
      <c r="H606" s="39"/>
      <c r="I606" s="144"/>
      <c r="J606" s="144"/>
      <c r="K606" s="39"/>
      <c r="L606" s="39"/>
      <c r="M606" s="43"/>
      <c r="N606" s="249"/>
      <c r="O606" s="250"/>
      <c r="P606" s="90"/>
      <c r="Q606" s="90"/>
      <c r="R606" s="90"/>
      <c r="S606" s="90"/>
      <c r="T606" s="90"/>
      <c r="U606" s="90"/>
      <c r="V606" s="90"/>
      <c r="W606" s="90"/>
      <c r="X606" s="91"/>
      <c r="Y606" s="37"/>
      <c r="Z606" s="37"/>
      <c r="AA606" s="37"/>
      <c r="AB606" s="37"/>
      <c r="AC606" s="37"/>
      <c r="AD606" s="37"/>
      <c r="AE606" s="37"/>
      <c r="AT606" s="16" t="s">
        <v>148</v>
      </c>
      <c r="AU606" s="16" t="s">
        <v>85</v>
      </c>
    </row>
    <row r="607" s="12" customFormat="1">
      <c r="A607" s="12"/>
      <c r="B607" s="251"/>
      <c r="C607" s="252"/>
      <c r="D607" s="247" t="s">
        <v>149</v>
      </c>
      <c r="E607" s="253" t="s">
        <v>1</v>
      </c>
      <c r="F607" s="254" t="s">
        <v>167</v>
      </c>
      <c r="G607" s="252"/>
      <c r="H607" s="253" t="s">
        <v>1</v>
      </c>
      <c r="I607" s="255"/>
      <c r="J607" s="255"/>
      <c r="K607" s="252"/>
      <c r="L607" s="252"/>
      <c r="M607" s="256"/>
      <c r="N607" s="257"/>
      <c r="O607" s="258"/>
      <c r="P607" s="258"/>
      <c r="Q607" s="258"/>
      <c r="R607" s="258"/>
      <c r="S607" s="258"/>
      <c r="T607" s="258"/>
      <c r="U607" s="258"/>
      <c r="V607" s="258"/>
      <c r="W607" s="258"/>
      <c r="X607" s="259"/>
      <c r="Y607" s="12"/>
      <c r="Z607" s="12"/>
      <c r="AA607" s="12"/>
      <c r="AB607" s="12"/>
      <c r="AC607" s="12"/>
      <c r="AD607" s="12"/>
      <c r="AE607" s="12"/>
      <c r="AT607" s="260" t="s">
        <v>149</v>
      </c>
      <c r="AU607" s="260" t="s">
        <v>85</v>
      </c>
      <c r="AV607" s="12" t="s">
        <v>85</v>
      </c>
      <c r="AW607" s="12" t="s">
        <v>5</v>
      </c>
      <c r="AX607" s="12" t="s">
        <v>77</v>
      </c>
      <c r="AY607" s="260" t="s">
        <v>139</v>
      </c>
    </row>
    <row r="608" s="13" customFormat="1">
      <c r="A608" s="13"/>
      <c r="B608" s="261"/>
      <c r="C608" s="262"/>
      <c r="D608" s="247" t="s">
        <v>149</v>
      </c>
      <c r="E608" s="263" t="s">
        <v>1</v>
      </c>
      <c r="F608" s="264" t="s">
        <v>179</v>
      </c>
      <c r="G608" s="262"/>
      <c r="H608" s="265">
        <v>1195.239</v>
      </c>
      <c r="I608" s="266"/>
      <c r="J608" s="266"/>
      <c r="K608" s="262"/>
      <c r="L608" s="262"/>
      <c r="M608" s="267"/>
      <c r="N608" s="268"/>
      <c r="O608" s="269"/>
      <c r="P608" s="269"/>
      <c r="Q608" s="269"/>
      <c r="R608" s="269"/>
      <c r="S608" s="269"/>
      <c r="T608" s="269"/>
      <c r="U608" s="269"/>
      <c r="V608" s="269"/>
      <c r="W608" s="269"/>
      <c r="X608" s="270"/>
      <c r="Y608" s="13"/>
      <c r="Z608" s="13"/>
      <c r="AA608" s="13"/>
      <c r="AB608" s="13"/>
      <c r="AC608" s="13"/>
      <c r="AD608" s="13"/>
      <c r="AE608" s="13"/>
      <c r="AT608" s="271" t="s">
        <v>149</v>
      </c>
      <c r="AU608" s="271" t="s">
        <v>85</v>
      </c>
      <c r="AV608" s="13" t="s">
        <v>87</v>
      </c>
      <c r="AW608" s="13" t="s">
        <v>5</v>
      </c>
      <c r="AX608" s="13" t="s">
        <v>77</v>
      </c>
      <c r="AY608" s="271" t="s">
        <v>139</v>
      </c>
    </row>
    <row r="609" s="13" customFormat="1">
      <c r="A609" s="13"/>
      <c r="B609" s="261"/>
      <c r="C609" s="262"/>
      <c r="D609" s="247" t="s">
        <v>149</v>
      </c>
      <c r="E609" s="263" t="s">
        <v>1</v>
      </c>
      <c r="F609" s="264" t="s">
        <v>180</v>
      </c>
      <c r="G609" s="262"/>
      <c r="H609" s="265">
        <v>0.76100000000000001</v>
      </c>
      <c r="I609" s="266"/>
      <c r="J609" s="266"/>
      <c r="K609" s="262"/>
      <c r="L609" s="262"/>
      <c r="M609" s="267"/>
      <c r="N609" s="268"/>
      <c r="O609" s="269"/>
      <c r="P609" s="269"/>
      <c r="Q609" s="269"/>
      <c r="R609" s="269"/>
      <c r="S609" s="269"/>
      <c r="T609" s="269"/>
      <c r="U609" s="269"/>
      <c r="V609" s="269"/>
      <c r="W609" s="269"/>
      <c r="X609" s="270"/>
      <c r="Y609" s="13"/>
      <c r="Z609" s="13"/>
      <c r="AA609" s="13"/>
      <c r="AB609" s="13"/>
      <c r="AC609" s="13"/>
      <c r="AD609" s="13"/>
      <c r="AE609" s="13"/>
      <c r="AT609" s="271" t="s">
        <v>149</v>
      </c>
      <c r="AU609" s="271" t="s">
        <v>85</v>
      </c>
      <c r="AV609" s="13" t="s">
        <v>87</v>
      </c>
      <c r="AW609" s="13" t="s">
        <v>5</v>
      </c>
      <c r="AX609" s="13" t="s">
        <v>77</v>
      </c>
      <c r="AY609" s="271" t="s">
        <v>139</v>
      </c>
    </row>
    <row r="610" s="13" customFormat="1">
      <c r="A610" s="13"/>
      <c r="B610" s="261"/>
      <c r="C610" s="262"/>
      <c r="D610" s="247" t="s">
        <v>149</v>
      </c>
      <c r="E610" s="263" t="s">
        <v>1</v>
      </c>
      <c r="F610" s="264" t="s">
        <v>181</v>
      </c>
      <c r="G610" s="262"/>
      <c r="H610" s="265">
        <v>-8</v>
      </c>
      <c r="I610" s="266"/>
      <c r="J610" s="266"/>
      <c r="K610" s="262"/>
      <c r="L610" s="262"/>
      <c r="M610" s="267"/>
      <c r="N610" s="268"/>
      <c r="O610" s="269"/>
      <c r="P610" s="269"/>
      <c r="Q610" s="269"/>
      <c r="R610" s="269"/>
      <c r="S610" s="269"/>
      <c r="T610" s="269"/>
      <c r="U610" s="269"/>
      <c r="V610" s="269"/>
      <c r="W610" s="269"/>
      <c r="X610" s="270"/>
      <c r="Y610" s="13"/>
      <c r="Z610" s="13"/>
      <c r="AA610" s="13"/>
      <c r="AB610" s="13"/>
      <c r="AC610" s="13"/>
      <c r="AD610" s="13"/>
      <c r="AE610" s="13"/>
      <c r="AT610" s="271" t="s">
        <v>149</v>
      </c>
      <c r="AU610" s="271" t="s">
        <v>85</v>
      </c>
      <c r="AV610" s="13" t="s">
        <v>87</v>
      </c>
      <c r="AW610" s="13" t="s">
        <v>5</v>
      </c>
      <c r="AX610" s="13" t="s">
        <v>77</v>
      </c>
      <c r="AY610" s="271" t="s">
        <v>139</v>
      </c>
    </row>
    <row r="611" s="12" customFormat="1">
      <c r="A611" s="12"/>
      <c r="B611" s="251"/>
      <c r="C611" s="252"/>
      <c r="D611" s="247" t="s">
        <v>149</v>
      </c>
      <c r="E611" s="253" t="s">
        <v>1</v>
      </c>
      <c r="F611" s="254" t="s">
        <v>170</v>
      </c>
      <c r="G611" s="252"/>
      <c r="H611" s="253" t="s">
        <v>1</v>
      </c>
      <c r="I611" s="255"/>
      <c r="J611" s="255"/>
      <c r="K611" s="252"/>
      <c r="L611" s="252"/>
      <c r="M611" s="256"/>
      <c r="N611" s="257"/>
      <c r="O611" s="258"/>
      <c r="P611" s="258"/>
      <c r="Q611" s="258"/>
      <c r="R611" s="258"/>
      <c r="S611" s="258"/>
      <c r="T611" s="258"/>
      <c r="U611" s="258"/>
      <c r="V611" s="258"/>
      <c r="W611" s="258"/>
      <c r="X611" s="259"/>
      <c r="Y611" s="12"/>
      <c r="Z611" s="12"/>
      <c r="AA611" s="12"/>
      <c r="AB611" s="12"/>
      <c r="AC611" s="12"/>
      <c r="AD611" s="12"/>
      <c r="AE611" s="12"/>
      <c r="AT611" s="260" t="s">
        <v>149</v>
      </c>
      <c r="AU611" s="260" t="s">
        <v>85</v>
      </c>
      <c r="AV611" s="12" t="s">
        <v>85</v>
      </c>
      <c r="AW611" s="12" t="s">
        <v>5</v>
      </c>
      <c r="AX611" s="12" t="s">
        <v>77</v>
      </c>
      <c r="AY611" s="260" t="s">
        <v>139</v>
      </c>
    </row>
    <row r="612" s="13" customFormat="1">
      <c r="A612" s="13"/>
      <c r="B612" s="261"/>
      <c r="C612" s="262"/>
      <c r="D612" s="247" t="s">
        <v>149</v>
      </c>
      <c r="E612" s="263" t="s">
        <v>1</v>
      </c>
      <c r="F612" s="264" t="s">
        <v>182</v>
      </c>
      <c r="G612" s="262"/>
      <c r="H612" s="265">
        <v>1158.5650000000001</v>
      </c>
      <c r="I612" s="266"/>
      <c r="J612" s="266"/>
      <c r="K612" s="262"/>
      <c r="L612" s="262"/>
      <c r="M612" s="267"/>
      <c r="N612" s="268"/>
      <c r="O612" s="269"/>
      <c r="P612" s="269"/>
      <c r="Q612" s="269"/>
      <c r="R612" s="269"/>
      <c r="S612" s="269"/>
      <c r="T612" s="269"/>
      <c r="U612" s="269"/>
      <c r="V612" s="269"/>
      <c r="W612" s="269"/>
      <c r="X612" s="270"/>
      <c r="Y612" s="13"/>
      <c r="Z612" s="13"/>
      <c r="AA612" s="13"/>
      <c r="AB612" s="13"/>
      <c r="AC612" s="13"/>
      <c r="AD612" s="13"/>
      <c r="AE612" s="13"/>
      <c r="AT612" s="271" t="s">
        <v>149</v>
      </c>
      <c r="AU612" s="271" t="s">
        <v>85</v>
      </c>
      <c r="AV612" s="13" t="s">
        <v>87</v>
      </c>
      <c r="AW612" s="13" t="s">
        <v>5</v>
      </c>
      <c r="AX612" s="13" t="s">
        <v>77</v>
      </c>
      <c r="AY612" s="271" t="s">
        <v>139</v>
      </c>
    </row>
    <row r="613" s="13" customFormat="1">
      <c r="A613" s="13"/>
      <c r="B613" s="261"/>
      <c r="C613" s="262"/>
      <c r="D613" s="247" t="s">
        <v>149</v>
      </c>
      <c r="E613" s="263" t="s">
        <v>1</v>
      </c>
      <c r="F613" s="264" t="s">
        <v>183</v>
      </c>
      <c r="G613" s="262"/>
      <c r="H613" s="265">
        <v>0.435</v>
      </c>
      <c r="I613" s="266"/>
      <c r="J613" s="266"/>
      <c r="K613" s="262"/>
      <c r="L613" s="262"/>
      <c r="M613" s="267"/>
      <c r="N613" s="268"/>
      <c r="O613" s="269"/>
      <c r="P613" s="269"/>
      <c r="Q613" s="269"/>
      <c r="R613" s="269"/>
      <c r="S613" s="269"/>
      <c r="T613" s="269"/>
      <c r="U613" s="269"/>
      <c r="V613" s="269"/>
      <c r="W613" s="269"/>
      <c r="X613" s="270"/>
      <c r="Y613" s="13"/>
      <c r="Z613" s="13"/>
      <c r="AA613" s="13"/>
      <c r="AB613" s="13"/>
      <c r="AC613" s="13"/>
      <c r="AD613" s="13"/>
      <c r="AE613" s="13"/>
      <c r="AT613" s="271" t="s">
        <v>149</v>
      </c>
      <c r="AU613" s="271" t="s">
        <v>85</v>
      </c>
      <c r="AV613" s="13" t="s">
        <v>87</v>
      </c>
      <c r="AW613" s="13" t="s">
        <v>5</v>
      </c>
      <c r="AX613" s="13" t="s">
        <v>77</v>
      </c>
      <c r="AY613" s="271" t="s">
        <v>139</v>
      </c>
    </row>
    <row r="614" s="13" customFormat="1">
      <c r="A614" s="13"/>
      <c r="B614" s="261"/>
      <c r="C614" s="262"/>
      <c r="D614" s="247" t="s">
        <v>149</v>
      </c>
      <c r="E614" s="263" t="s">
        <v>1</v>
      </c>
      <c r="F614" s="264" t="s">
        <v>181</v>
      </c>
      <c r="G614" s="262"/>
      <c r="H614" s="265">
        <v>-8</v>
      </c>
      <c r="I614" s="266"/>
      <c r="J614" s="266"/>
      <c r="K614" s="262"/>
      <c r="L614" s="262"/>
      <c r="M614" s="267"/>
      <c r="N614" s="268"/>
      <c r="O614" s="269"/>
      <c r="P614" s="269"/>
      <c r="Q614" s="269"/>
      <c r="R614" s="269"/>
      <c r="S614" s="269"/>
      <c r="T614" s="269"/>
      <c r="U614" s="269"/>
      <c r="V614" s="269"/>
      <c r="W614" s="269"/>
      <c r="X614" s="270"/>
      <c r="Y614" s="13"/>
      <c r="Z614" s="13"/>
      <c r="AA614" s="13"/>
      <c r="AB614" s="13"/>
      <c r="AC614" s="13"/>
      <c r="AD614" s="13"/>
      <c r="AE614" s="13"/>
      <c r="AT614" s="271" t="s">
        <v>149</v>
      </c>
      <c r="AU614" s="271" t="s">
        <v>85</v>
      </c>
      <c r="AV614" s="13" t="s">
        <v>87</v>
      </c>
      <c r="AW614" s="13" t="s">
        <v>5</v>
      </c>
      <c r="AX614" s="13" t="s">
        <v>77</v>
      </c>
      <c r="AY614" s="271" t="s">
        <v>139</v>
      </c>
    </row>
    <row r="615" s="12" customFormat="1">
      <c r="A615" s="12"/>
      <c r="B615" s="251"/>
      <c r="C615" s="252"/>
      <c r="D615" s="247" t="s">
        <v>149</v>
      </c>
      <c r="E615" s="253" t="s">
        <v>1</v>
      </c>
      <c r="F615" s="254" t="s">
        <v>173</v>
      </c>
      <c r="G615" s="252"/>
      <c r="H615" s="253" t="s">
        <v>1</v>
      </c>
      <c r="I615" s="255"/>
      <c r="J615" s="255"/>
      <c r="K615" s="252"/>
      <c r="L615" s="252"/>
      <c r="M615" s="256"/>
      <c r="N615" s="257"/>
      <c r="O615" s="258"/>
      <c r="P615" s="258"/>
      <c r="Q615" s="258"/>
      <c r="R615" s="258"/>
      <c r="S615" s="258"/>
      <c r="T615" s="258"/>
      <c r="U615" s="258"/>
      <c r="V615" s="258"/>
      <c r="W615" s="258"/>
      <c r="X615" s="259"/>
      <c r="Y615" s="12"/>
      <c r="Z615" s="12"/>
      <c r="AA615" s="12"/>
      <c r="AB615" s="12"/>
      <c r="AC615" s="12"/>
      <c r="AD615" s="12"/>
      <c r="AE615" s="12"/>
      <c r="AT615" s="260" t="s">
        <v>149</v>
      </c>
      <c r="AU615" s="260" t="s">
        <v>85</v>
      </c>
      <c r="AV615" s="12" t="s">
        <v>85</v>
      </c>
      <c r="AW615" s="12" t="s">
        <v>5</v>
      </c>
      <c r="AX615" s="12" t="s">
        <v>77</v>
      </c>
      <c r="AY615" s="260" t="s">
        <v>139</v>
      </c>
    </row>
    <row r="616" s="13" customFormat="1">
      <c r="A616" s="13"/>
      <c r="B616" s="261"/>
      <c r="C616" s="262"/>
      <c r="D616" s="247" t="s">
        <v>149</v>
      </c>
      <c r="E616" s="263" t="s">
        <v>1</v>
      </c>
      <c r="F616" s="264" t="s">
        <v>184</v>
      </c>
      <c r="G616" s="262"/>
      <c r="H616" s="265">
        <v>1046.876</v>
      </c>
      <c r="I616" s="266"/>
      <c r="J616" s="266"/>
      <c r="K616" s="262"/>
      <c r="L616" s="262"/>
      <c r="M616" s="267"/>
      <c r="N616" s="268"/>
      <c r="O616" s="269"/>
      <c r="P616" s="269"/>
      <c r="Q616" s="269"/>
      <c r="R616" s="269"/>
      <c r="S616" s="269"/>
      <c r="T616" s="269"/>
      <c r="U616" s="269"/>
      <c r="V616" s="269"/>
      <c r="W616" s="269"/>
      <c r="X616" s="270"/>
      <c r="Y616" s="13"/>
      <c r="Z616" s="13"/>
      <c r="AA616" s="13"/>
      <c r="AB616" s="13"/>
      <c r="AC616" s="13"/>
      <c r="AD616" s="13"/>
      <c r="AE616" s="13"/>
      <c r="AT616" s="271" t="s">
        <v>149</v>
      </c>
      <c r="AU616" s="271" t="s">
        <v>85</v>
      </c>
      <c r="AV616" s="13" t="s">
        <v>87</v>
      </c>
      <c r="AW616" s="13" t="s">
        <v>5</v>
      </c>
      <c r="AX616" s="13" t="s">
        <v>77</v>
      </c>
      <c r="AY616" s="271" t="s">
        <v>139</v>
      </c>
    </row>
    <row r="617" s="13" customFormat="1">
      <c r="A617" s="13"/>
      <c r="B617" s="261"/>
      <c r="C617" s="262"/>
      <c r="D617" s="247" t="s">
        <v>149</v>
      </c>
      <c r="E617" s="263" t="s">
        <v>1</v>
      </c>
      <c r="F617" s="264" t="s">
        <v>185</v>
      </c>
      <c r="G617" s="262"/>
      <c r="H617" s="265">
        <v>0.124</v>
      </c>
      <c r="I617" s="266"/>
      <c r="J617" s="266"/>
      <c r="K617" s="262"/>
      <c r="L617" s="262"/>
      <c r="M617" s="267"/>
      <c r="N617" s="268"/>
      <c r="O617" s="269"/>
      <c r="P617" s="269"/>
      <c r="Q617" s="269"/>
      <c r="R617" s="269"/>
      <c r="S617" s="269"/>
      <c r="T617" s="269"/>
      <c r="U617" s="269"/>
      <c r="V617" s="269"/>
      <c r="W617" s="269"/>
      <c r="X617" s="270"/>
      <c r="Y617" s="13"/>
      <c r="Z617" s="13"/>
      <c r="AA617" s="13"/>
      <c r="AB617" s="13"/>
      <c r="AC617" s="13"/>
      <c r="AD617" s="13"/>
      <c r="AE617" s="13"/>
      <c r="AT617" s="271" t="s">
        <v>149</v>
      </c>
      <c r="AU617" s="271" t="s">
        <v>85</v>
      </c>
      <c r="AV617" s="13" t="s">
        <v>87</v>
      </c>
      <c r="AW617" s="13" t="s">
        <v>5</v>
      </c>
      <c r="AX617" s="13" t="s">
        <v>77</v>
      </c>
      <c r="AY617" s="271" t="s">
        <v>139</v>
      </c>
    </row>
    <row r="618" s="13" customFormat="1">
      <c r="A618" s="13"/>
      <c r="B618" s="261"/>
      <c r="C618" s="262"/>
      <c r="D618" s="247" t="s">
        <v>149</v>
      </c>
      <c r="E618" s="263" t="s">
        <v>1</v>
      </c>
      <c r="F618" s="264" t="s">
        <v>181</v>
      </c>
      <c r="G618" s="262"/>
      <c r="H618" s="265">
        <v>-8</v>
      </c>
      <c r="I618" s="266"/>
      <c r="J618" s="266"/>
      <c r="K618" s="262"/>
      <c r="L618" s="262"/>
      <c r="M618" s="267"/>
      <c r="N618" s="268"/>
      <c r="O618" s="269"/>
      <c r="P618" s="269"/>
      <c r="Q618" s="269"/>
      <c r="R618" s="269"/>
      <c r="S618" s="269"/>
      <c r="T618" s="269"/>
      <c r="U618" s="269"/>
      <c r="V618" s="269"/>
      <c r="W618" s="269"/>
      <c r="X618" s="270"/>
      <c r="Y618" s="13"/>
      <c r="Z618" s="13"/>
      <c r="AA618" s="13"/>
      <c r="AB618" s="13"/>
      <c r="AC618" s="13"/>
      <c r="AD618" s="13"/>
      <c r="AE618" s="13"/>
      <c r="AT618" s="271" t="s">
        <v>149</v>
      </c>
      <c r="AU618" s="271" t="s">
        <v>85</v>
      </c>
      <c r="AV618" s="13" t="s">
        <v>87</v>
      </c>
      <c r="AW618" s="13" t="s">
        <v>5</v>
      </c>
      <c r="AX618" s="13" t="s">
        <v>77</v>
      </c>
      <c r="AY618" s="271" t="s">
        <v>139</v>
      </c>
    </row>
    <row r="619" s="14" customFormat="1">
      <c r="A619" s="14"/>
      <c r="B619" s="272"/>
      <c r="C619" s="273"/>
      <c r="D619" s="247" t="s">
        <v>149</v>
      </c>
      <c r="E619" s="274" t="s">
        <v>1</v>
      </c>
      <c r="F619" s="275" t="s">
        <v>154</v>
      </c>
      <c r="G619" s="273"/>
      <c r="H619" s="276">
        <v>3378</v>
      </c>
      <c r="I619" s="277"/>
      <c r="J619" s="277"/>
      <c r="K619" s="273"/>
      <c r="L619" s="273"/>
      <c r="M619" s="278"/>
      <c r="N619" s="279"/>
      <c r="O619" s="280"/>
      <c r="P619" s="280"/>
      <c r="Q619" s="280"/>
      <c r="R619" s="280"/>
      <c r="S619" s="280"/>
      <c r="T619" s="280"/>
      <c r="U619" s="280"/>
      <c r="V619" s="280"/>
      <c r="W619" s="280"/>
      <c r="X619" s="281"/>
      <c r="Y619" s="14"/>
      <c r="Z619" s="14"/>
      <c r="AA619" s="14"/>
      <c r="AB619" s="14"/>
      <c r="AC619" s="14"/>
      <c r="AD619" s="14"/>
      <c r="AE619" s="14"/>
      <c r="AT619" s="282" t="s">
        <v>149</v>
      </c>
      <c r="AU619" s="282" t="s">
        <v>85</v>
      </c>
      <c r="AV619" s="14" t="s">
        <v>146</v>
      </c>
      <c r="AW619" s="14" t="s">
        <v>5</v>
      </c>
      <c r="AX619" s="14" t="s">
        <v>85</v>
      </c>
      <c r="AY619" s="282" t="s">
        <v>139</v>
      </c>
    </row>
    <row r="620" s="2" customFormat="1" ht="21.75" customHeight="1">
      <c r="A620" s="37"/>
      <c r="B620" s="38"/>
      <c r="C620" s="283" t="s">
        <v>486</v>
      </c>
      <c r="D620" s="283" t="s">
        <v>409</v>
      </c>
      <c r="E620" s="284" t="s">
        <v>487</v>
      </c>
      <c r="F620" s="285" t="s">
        <v>488</v>
      </c>
      <c r="G620" s="286" t="s">
        <v>143</v>
      </c>
      <c r="H620" s="287">
        <v>4080</v>
      </c>
      <c r="I620" s="288"/>
      <c r="J620" s="288"/>
      <c r="K620" s="289">
        <f>ROUND(P620*H620,2)</f>
        <v>0</v>
      </c>
      <c r="L620" s="285" t="s">
        <v>144</v>
      </c>
      <c r="M620" s="43"/>
      <c r="N620" s="290" t="s">
        <v>1</v>
      </c>
      <c r="O620" s="241" t="s">
        <v>40</v>
      </c>
      <c r="P620" s="242">
        <f>I620+J620</f>
        <v>0</v>
      </c>
      <c r="Q620" s="242">
        <f>ROUND(I620*H620,2)</f>
        <v>0</v>
      </c>
      <c r="R620" s="242">
        <f>ROUND(J620*H620,2)</f>
        <v>0</v>
      </c>
      <c r="S620" s="90"/>
      <c r="T620" s="243">
        <f>S620*H620</f>
        <v>0</v>
      </c>
      <c r="U620" s="243">
        <v>0</v>
      </c>
      <c r="V620" s="243">
        <f>U620*H620</f>
        <v>0</v>
      </c>
      <c r="W620" s="243">
        <v>0</v>
      </c>
      <c r="X620" s="244">
        <f>W620*H620</f>
        <v>0</v>
      </c>
      <c r="Y620" s="37"/>
      <c r="Z620" s="37"/>
      <c r="AA620" s="37"/>
      <c r="AB620" s="37"/>
      <c r="AC620" s="37"/>
      <c r="AD620" s="37"/>
      <c r="AE620" s="37"/>
      <c r="AR620" s="245" t="s">
        <v>146</v>
      </c>
      <c r="AT620" s="245" t="s">
        <v>409</v>
      </c>
      <c r="AU620" s="245" t="s">
        <v>85</v>
      </c>
      <c r="AY620" s="16" t="s">
        <v>139</v>
      </c>
      <c r="BE620" s="246">
        <f>IF(O620="základní",K620,0)</f>
        <v>0</v>
      </c>
      <c r="BF620" s="246">
        <f>IF(O620="snížená",K620,0)</f>
        <v>0</v>
      </c>
      <c r="BG620" s="246">
        <f>IF(O620="zákl. přenesená",K620,0)</f>
        <v>0</v>
      </c>
      <c r="BH620" s="246">
        <f>IF(O620="sníž. přenesená",K620,0)</f>
        <v>0</v>
      </c>
      <c r="BI620" s="246">
        <f>IF(O620="nulová",K620,0)</f>
        <v>0</v>
      </c>
      <c r="BJ620" s="16" t="s">
        <v>85</v>
      </c>
      <c r="BK620" s="246">
        <f>ROUND(P620*H620,2)</f>
        <v>0</v>
      </c>
      <c r="BL620" s="16" t="s">
        <v>146</v>
      </c>
      <c r="BM620" s="245" t="s">
        <v>489</v>
      </c>
    </row>
    <row r="621" s="2" customFormat="1">
      <c r="A621" s="37"/>
      <c r="B621" s="38"/>
      <c r="C621" s="39"/>
      <c r="D621" s="247" t="s">
        <v>148</v>
      </c>
      <c r="E621" s="39"/>
      <c r="F621" s="248" t="s">
        <v>490</v>
      </c>
      <c r="G621" s="39"/>
      <c r="H621" s="39"/>
      <c r="I621" s="144"/>
      <c r="J621" s="144"/>
      <c r="K621" s="39"/>
      <c r="L621" s="39"/>
      <c r="M621" s="43"/>
      <c r="N621" s="249"/>
      <c r="O621" s="250"/>
      <c r="P621" s="90"/>
      <c r="Q621" s="90"/>
      <c r="R621" s="90"/>
      <c r="S621" s="90"/>
      <c r="T621" s="90"/>
      <c r="U621" s="90"/>
      <c r="V621" s="90"/>
      <c r="W621" s="90"/>
      <c r="X621" s="91"/>
      <c r="Y621" s="37"/>
      <c r="Z621" s="37"/>
      <c r="AA621" s="37"/>
      <c r="AB621" s="37"/>
      <c r="AC621" s="37"/>
      <c r="AD621" s="37"/>
      <c r="AE621" s="37"/>
      <c r="AT621" s="16" t="s">
        <v>148</v>
      </c>
      <c r="AU621" s="16" t="s">
        <v>85</v>
      </c>
    </row>
    <row r="622" s="12" customFormat="1">
      <c r="A622" s="12"/>
      <c r="B622" s="251"/>
      <c r="C622" s="252"/>
      <c r="D622" s="247" t="s">
        <v>149</v>
      </c>
      <c r="E622" s="253" t="s">
        <v>1</v>
      </c>
      <c r="F622" s="254" t="s">
        <v>167</v>
      </c>
      <c r="G622" s="252"/>
      <c r="H622" s="253" t="s">
        <v>1</v>
      </c>
      <c r="I622" s="255"/>
      <c r="J622" s="255"/>
      <c r="K622" s="252"/>
      <c r="L622" s="252"/>
      <c r="M622" s="256"/>
      <c r="N622" s="257"/>
      <c r="O622" s="258"/>
      <c r="P622" s="258"/>
      <c r="Q622" s="258"/>
      <c r="R622" s="258"/>
      <c r="S622" s="258"/>
      <c r="T622" s="258"/>
      <c r="U622" s="258"/>
      <c r="V622" s="258"/>
      <c r="W622" s="258"/>
      <c r="X622" s="259"/>
      <c r="Y622" s="12"/>
      <c r="Z622" s="12"/>
      <c r="AA622" s="12"/>
      <c r="AB622" s="12"/>
      <c r="AC622" s="12"/>
      <c r="AD622" s="12"/>
      <c r="AE622" s="12"/>
      <c r="AT622" s="260" t="s">
        <v>149</v>
      </c>
      <c r="AU622" s="260" t="s">
        <v>85</v>
      </c>
      <c r="AV622" s="12" t="s">
        <v>85</v>
      </c>
      <c r="AW622" s="12" t="s">
        <v>5</v>
      </c>
      <c r="AX622" s="12" t="s">
        <v>77</v>
      </c>
      <c r="AY622" s="260" t="s">
        <v>139</v>
      </c>
    </row>
    <row r="623" s="13" customFormat="1">
      <c r="A623" s="13"/>
      <c r="B623" s="261"/>
      <c r="C623" s="262"/>
      <c r="D623" s="247" t="s">
        <v>149</v>
      </c>
      <c r="E623" s="263" t="s">
        <v>1</v>
      </c>
      <c r="F623" s="264" t="s">
        <v>491</v>
      </c>
      <c r="G623" s="262"/>
      <c r="H623" s="265">
        <v>1434</v>
      </c>
      <c r="I623" s="266"/>
      <c r="J623" s="266"/>
      <c r="K623" s="262"/>
      <c r="L623" s="262"/>
      <c r="M623" s="267"/>
      <c r="N623" s="268"/>
      <c r="O623" s="269"/>
      <c r="P623" s="269"/>
      <c r="Q623" s="269"/>
      <c r="R623" s="269"/>
      <c r="S623" s="269"/>
      <c r="T623" s="269"/>
      <c r="U623" s="269"/>
      <c r="V623" s="269"/>
      <c r="W623" s="269"/>
      <c r="X623" s="270"/>
      <c r="Y623" s="13"/>
      <c r="Z623" s="13"/>
      <c r="AA623" s="13"/>
      <c r="AB623" s="13"/>
      <c r="AC623" s="13"/>
      <c r="AD623" s="13"/>
      <c r="AE623" s="13"/>
      <c r="AT623" s="271" t="s">
        <v>149</v>
      </c>
      <c r="AU623" s="271" t="s">
        <v>85</v>
      </c>
      <c r="AV623" s="13" t="s">
        <v>87</v>
      </c>
      <c r="AW623" s="13" t="s">
        <v>5</v>
      </c>
      <c r="AX623" s="13" t="s">
        <v>77</v>
      </c>
      <c r="AY623" s="271" t="s">
        <v>139</v>
      </c>
    </row>
    <row r="624" s="12" customFormat="1">
      <c r="A624" s="12"/>
      <c r="B624" s="251"/>
      <c r="C624" s="252"/>
      <c r="D624" s="247" t="s">
        <v>149</v>
      </c>
      <c r="E624" s="253" t="s">
        <v>1</v>
      </c>
      <c r="F624" s="254" t="s">
        <v>170</v>
      </c>
      <c r="G624" s="252"/>
      <c r="H624" s="253" t="s">
        <v>1</v>
      </c>
      <c r="I624" s="255"/>
      <c r="J624" s="255"/>
      <c r="K624" s="252"/>
      <c r="L624" s="252"/>
      <c r="M624" s="256"/>
      <c r="N624" s="257"/>
      <c r="O624" s="258"/>
      <c r="P624" s="258"/>
      <c r="Q624" s="258"/>
      <c r="R624" s="258"/>
      <c r="S624" s="258"/>
      <c r="T624" s="258"/>
      <c r="U624" s="258"/>
      <c r="V624" s="258"/>
      <c r="W624" s="258"/>
      <c r="X624" s="259"/>
      <c r="Y624" s="12"/>
      <c r="Z624" s="12"/>
      <c r="AA624" s="12"/>
      <c r="AB624" s="12"/>
      <c r="AC624" s="12"/>
      <c r="AD624" s="12"/>
      <c r="AE624" s="12"/>
      <c r="AT624" s="260" t="s">
        <v>149</v>
      </c>
      <c r="AU624" s="260" t="s">
        <v>85</v>
      </c>
      <c r="AV624" s="12" t="s">
        <v>85</v>
      </c>
      <c r="AW624" s="12" t="s">
        <v>5</v>
      </c>
      <c r="AX624" s="12" t="s">
        <v>77</v>
      </c>
      <c r="AY624" s="260" t="s">
        <v>139</v>
      </c>
    </row>
    <row r="625" s="13" customFormat="1">
      <c r="A625" s="13"/>
      <c r="B625" s="261"/>
      <c r="C625" s="262"/>
      <c r="D625" s="247" t="s">
        <v>149</v>
      </c>
      <c r="E625" s="263" t="s">
        <v>1</v>
      </c>
      <c r="F625" s="264" t="s">
        <v>492</v>
      </c>
      <c r="G625" s="262"/>
      <c r="H625" s="265">
        <v>1390</v>
      </c>
      <c r="I625" s="266"/>
      <c r="J625" s="266"/>
      <c r="K625" s="262"/>
      <c r="L625" s="262"/>
      <c r="M625" s="267"/>
      <c r="N625" s="268"/>
      <c r="O625" s="269"/>
      <c r="P625" s="269"/>
      <c r="Q625" s="269"/>
      <c r="R625" s="269"/>
      <c r="S625" s="269"/>
      <c r="T625" s="269"/>
      <c r="U625" s="269"/>
      <c r="V625" s="269"/>
      <c r="W625" s="269"/>
      <c r="X625" s="270"/>
      <c r="Y625" s="13"/>
      <c r="Z625" s="13"/>
      <c r="AA625" s="13"/>
      <c r="AB625" s="13"/>
      <c r="AC625" s="13"/>
      <c r="AD625" s="13"/>
      <c r="AE625" s="13"/>
      <c r="AT625" s="271" t="s">
        <v>149</v>
      </c>
      <c r="AU625" s="271" t="s">
        <v>85</v>
      </c>
      <c r="AV625" s="13" t="s">
        <v>87</v>
      </c>
      <c r="AW625" s="13" t="s">
        <v>5</v>
      </c>
      <c r="AX625" s="13" t="s">
        <v>77</v>
      </c>
      <c r="AY625" s="271" t="s">
        <v>139</v>
      </c>
    </row>
    <row r="626" s="12" customFormat="1">
      <c r="A626" s="12"/>
      <c r="B626" s="251"/>
      <c r="C626" s="252"/>
      <c r="D626" s="247" t="s">
        <v>149</v>
      </c>
      <c r="E626" s="253" t="s">
        <v>1</v>
      </c>
      <c r="F626" s="254" t="s">
        <v>173</v>
      </c>
      <c r="G626" s="252"/>
      <c r="H626" s="253" t="s">
        <v>1</v>
      </c>
      <c r="I626" s="255"/>
      <c r="J626" s="255"/>
      <c r="K626" s="252"/>
      <c r="L626" s="252"/>
      <c r="M626" s="256"/>
      <c r="N626" s="257"/>
      <c r="O626" s="258"/>
      <c r="P626" s="258"/>
      <c r="Q626" s="258"/>
      <c r="R626" s="258"/>
      <c r="S626" s="258"/>
      <c r="T626" s="258"/>
      <c r="U626" s="258"/>
      <c r="V626" s="258"/>
      <c r="W626" s="258"/>
      <c r="X626" s="259"/>
      <c r="Y626" s="12"/>
      <c r="Z626" s="12"/>
      <c r="AA626" s="12"/>
      <c r="AB626" s="12"/>
      <c r="AC626" s="12"/>
      <c r="AD626" s="12"/>
      <c r="AE626" s="12"/>
      <c r="AT626" s="260" t="s">
        <v>149</v>
      </c>
      <c r="AU626" s="260" t="s">
        <v>85</v>
      </c>
      <c r="AV626" s="12" t="s">
        <v>85</v>
      </c>
      <c r="AW626" s="12" t="s">
        <v>5</v>
      </c>
      <c r="AX626" s="12" t="s">
        <v>77</v>
      </c>
      <c r="AY626" s="260" t="s">
        <v>139</v>
      </c>
    </row>
    <row r="627" s="13" customFormat="1">
      <c r="A627" s="13"/>
      <c r="B627" s="261"/>
      <c r="C627" s="262"/>
      <c r="D627" s="247" t="s">
        <v>149</v>
      </c>
      <c r="E627" s="263" t="s">
        <v>1</v>
      </c>
      <c r="F627" s="264" t="s">
        <v>493</v>
      </c>
      <c r="G627" s="262"/>
      <c r="H627" s="265">
        <v>1256</v>
      </c>
      <c r="I627" s="266"/>
      <c r="J627" s="266"/>
      <c r="K627" s="262"/>
      <c r="L627" s="262"/>
      <c r="M627" s="267"/>
      <c r="N627" s="268"/>
      <c r="O627" s="269"/>
      <c r="P627" s="269"/>
      <c r="Q627" s="269"/>
      <c r="R627" s="269"/>
      <c r="S627" s="269"/>
      <c r="T627" s="269"/>
      <c r="U627" s="269"/>
      <c r="V627" s="269"/>
      <c r="W627" s="269"/>
      <c r="X627" s="270"/>
      <c r="Y627" s="13"/>
      <c r="Z627" s="13"/>
      <c r="AA627" s="13"/>
      <c r="AB627" s="13"/>
      <c r="AC627" s="13"/>
      <c r="AD627" s="13"/>
      <c r="AE627" s="13"/>
      <c r="AT627" s="271" t="s">
        <v>149</v>
      </c>
      <c r="AU627" s="271" t="s">
        <v>85</v>
      </c>
      <c r="AV627" s="13" t="s">
        <v>87</v>
      </c>
      <c r="AW627" s="13" t="s">
        <v>5</v>
      </c>
      <c r="AX627" s="13" t="s">
        <v>77</v>
      </c>
      <c r="AY627" s="271" t="s">
        <v>139</v>
      </c>
    </row>
    <row r="628" s="14" customFormat="1">
      <c r="A628" s="14"/>
      <c r="B628" s="272"/>
      <c r="C628" s="273"/>
      <c r="D628" s="247" t="s">
        <v>149</v>
      </c>
      <c r="E628" s="274" t="s">
        <v>1</v>
      </c>
      <c r="F628" s="275" t="s">
        <v>154</v>
      </c>
      <c r="G628" s="273"/>
      <c r="H628" s="276">
        <v>4080</v>
      </c>
      <c r="I628" s="277"/>
      <c r="J628" s="277"/>
      <c r="K628" s="273"/>
      <c r="L628" s="273"/>
      <c r="M628" s="278"/>
      <c r="N628" s="279"/>
      <c r="O628" s="280"/>
      <c r="P628" s="280"/>
      <c r="Q628" s="280"/>
      <c r="R628" s="280"/>
      <c r="S628" s="280"/>
      <c r="T628" s="280"/>
      <c r="U628" s="280"/>
      <c r="V628" s="280"/>
      <c r="W628" s="280"/>
      <c r="X628" s="281"/>
      <c r="Y628" s="14"/>
      <c r="Z628" s="14"/>
      <c r="AA628" s="14"/>
      <c r="AB628" s="14"/>
      <c r="AC628" s="14"/>
      <c r="AD628" s="14"/>
      <c r="AE628" s="14"/>
      <c r="AT628" s="282" t="s">
        <v>149</v>
      </c>
      <c r="AU628" s="282" t="s">
        <v>85</v>
      </c>
      <c r="AV628" s="14" t="s">
        <v>146</v>
      </c>
      <c r="AW628" s="14" t="s">
        <v>5</v>
      </c>
      <c r="AX628" s="14" t="s">
        <v>85</v>
      </c>
      <c r="AY628" s="282" t="s">
        <v>139</v>
      </c>
    </row>
    <row r="629" s="2" customFormat="1" ht="21.75" customHeight="1">
      <c r="A629" s="37"/>
      <c r="B629" s="38"/>
      <c r="C629" s="283" t="s">
        <v>494</v>
      </c>
      <c r="D629" s="283" t="s">
        <v>409</v>
      </c>
      <c r="E629" s="284" t="s">
        <v>495</v>
      </c>
      <c r="F629" s="285" t="s">
        <v>496</v>
      </c>
      <c r="G629" s="286" t="s">
        <v>143</v>
      </c>
      <c r="H629" s="287">
        <v>254</v>
      </c>
      <c r="I629" s="288"/>
      <c r="J629" s="288"/>
      <c r="K629" s="289">
        <f>ROUND(P629*H629,2)</f>
        <v>0</v>
      </c>
      <c r="L629" s="285" t="s">
        <v>144</v>
      </c>
      <c r="M629" s="43"/>
      <c r="N629" s="290" t="s">
        <v>1</v>
      </c>
      <c r="O629" s="241" t="s">
        <v>40</v>
      </c>
      <c r="P629" s="242">
        <f>I629+J629</f>
        <v>0</v>
      </c>
      <c r="Q629" s="242">
        <f>ROUND(I629*H629,2)</f>
        <v>0</v>
      </c>
      <c r="R629" s="242">
        <f>ROUND(J629*H629,2)</f>
        <v>0</v>
      </c>
      <c r="S629" s="90"/>
      <c r="T629" s="243">
        <f>S629*H629</f>
        <v>0</v>
      </c>
      <c r="U629" s="243">
        <v>0</v>
      </c>
      <c r="V629" s="243">
        <f>U629*H629</f>
        <v>0</v>
      </c>
      <c r="W629" s="243">
        <v>0</v>
      </c>
      <c r="X629" s="244">
        <f>W629*H629</f>
        <v>0</v>
      </c>
      <c r="Y629" s="37"/>
      <c r="Z629" s="37"/>
      <c r="AA629" s="37"/>
      <c r="AB629" s="37"/>
      <c r="AC629" s="37"/>
      <c r="AD629" s="37"/>
      <c r="AE629" s="37"/>
      <c r="AR629" s="245" t="s">
        <v>146</v>
      </c>
      <c r="AT629" s="245" t="s">
        <v>409</v>
      </c>
      <c r="AU629" s="245" t="s">
        <v>85</v>
      </c>
      <c r="AY629" s="16" t="s">
        <v>139</v>
      </c>
      <c r="BE629" s="246">
        <f>IF(O629="základní",K629,0)</f>
        <v>0</v>
      </c>
      <c r="BF629" s="246">
        <f>IF(O629="snížená",K629,0)</f>
        <v>0</v>
      </c>
      <c r="BG629" s="246">
        <f>IF(O629="zákl. přenesená",K629,0)</f>
        <v>0</v>
      </c>
      <c r="BH629" s="246">
        <f>IF(O629="sníž. přenesená",K629,0)</f>
        <v>0</v>
      </c>
      <c r="BI629" s="246">
        <f>IF(O629="nulová",K629,0)</f>
        <v>0</v>
      </c>
      <c r="BJ629" s="16" t="s">
        <v>85</v>
      </c>
      <c r="BK629" s="246">
        <f>ROUND(P629*H629,2)</f>
        <v>0</v>
      </c>
      <c r="BL629" s="16" t="s">
        <v>146</v>
      </c>
      <c r="BM629" s="245" t="s">
        <v>497</v>
      </c>
    </row>
    <row r="630" s="2" customFormat="1">
      <c r="A630" s="37"/>
      <c r="B630" s="38"/>
      <c r="C630" s="39"/>
      <c r="D630" s="247" t="s">
        <v>148</v>
      </c>
      <c r="E630" s="39"/>
      <c r="F630" s="248" t="s">
        <v>498</v>
      </c>
      <c r="G630" s="39"/>
      <c r="H630" s="39"/>
      <c r="I630" s="144"/>
      <c r="J630" s="144"/>
      <c r="K630" s="39"/>
      <c r="L630" s="39"/>
      <c r="M630" s="43"/>
      <c r="N630" s="249"/>
      <c r="O630" s="250"/>
      <c r="P630" s="90"/>
      <c r="Q630" s="90"/>
      <c r="R630" s="90"/>
      <c r="S630" s="90"/>
      <c r="T630" s="90"/>
      <c r="U630" s="90"/>
      <c r="V630" s="90"/>
      <c r="W630" s="90"/>
      <c r="X630" s="91"/>
      <c r="Y630" s="37"/>
      <c r="Z630" s="37"/>
      <c r="AA630" s="37"/>
      <c r="AB630" s="37"/>
      <c r="AC630" s="37"/>
      <c r="AD630" s="37"/>
      <c r="AE630" s="37"/>
      <c r="AT630" s="16" t="s">
        <v>148</v>
      </c>
      <c r="AU630" s="16" t="s">
        <v>85</v>
      </c>
    </row>
    <row r="631" s="12" customFormat="1">
      <c r="A631" s="12"/>
      <c r="B631" s="251"/>
      <c r="C631" s="252"/>
      <c r="D631" s="247" t="s">
        <v>149</v>
      </c>
      <c r="E631" s="253" t="s">
        <v>1</v>
      </c>
      <c r="F631" s="254" t="s">
        <v>152</v>
      </c>
      <c r="G631" s="252"/>
      <c r="H631" s="253" t="s">
        <v>1</v>
      </c>
      <c r="I631" s="255"/>
      <c r="J631" s="255"/>
      <c r="K631" s="252"/>
      <c r="L631" s="252"/>
      <c r="M631" s="256"/>
      <c r="N631" s="257"/>
      <c r="O631" s="258"/>
      <c r="P631" s="258"/>
      <c r="Q631" s="258"/>
      <c r="R631" s="258"/>
      <c r="S631" s="258"/>
      <c r="T631" s="258"/>
      <c r="U631" s="258"/>
      <c r="V631" s="258"/>
      <c r="W631" s="258"/>
      <c r="X631" s="259"/>
      <c r="Y631" s="12"/>
      <c r="Z631" s="12"/>
      <c r="AA631" s="12"/>
      <c r="AB631" s="12"/>
      <c r="AC631" s="12"/>
      <c r="AD631" s="12"/>
      <c r="AE631" s="12"/>
      <c r="AT631" s="260" t="s">
        <v>149</v>
      </c>
      <c r="AU631" s="260" t="s">
        <v>85</v>
      </c>
      <c r="AV631" s="12" t="s">
        <v>85</v>
      </c>
      <c r="AW631" s="12" t="s">
        <v>5</v>
      </c>
      <c r="AX631" s="12" t="s">
        <v>77</v>
      </c>
      <c r="AY631" s="260" t="s">
        <v>139</v>
      </c>
    </row>
    <row r="632" s="13" customFormat="1">
      <c r="A632" s="13"/>
      <c r="B632" s="261"/>
      <c r="C632" s="262"/>
      <c r="D632" s="247" t="s">
        <v>149</v>
      </c>
      <c r="E632" s="263" t="s">
        <v>1</v>
      </c>
      <c r="F632" s="264" t="s">
        <v>153</v>
      </c>
      <c r="G632" s="262"/>
      <c r="H632" s="265">
        <v>254</v>
      </c>
      <c r="I632" s="266"/>
      <c r="J632" s="266"/>
      <c r="K632" s="262"/>
      <c r="L632" s="262"/>
      <c r="M632" s="267"/>
      <c r="N632" s="268"/>
      <c r="O632" s="269"/>
      <c r="P632" s="269"/>
      <c r="Q632" s="269"/>
      <c r="R632" s="269"/>
      <c r="S632" s="269"/>
      <c r="T632" s="269"/>
      <c r="U632" s="269"/>
      <c r="V632" s="269"/>
      <c r="W632" s="269"/>
      <c r="X632" s="270"/>
      <c r="Y632" s="13"/>
      <c r="Z632" s="13"/>
      <c r="AA632" s="13"/>
      <c r="AB632" s="13"/>
      <c r="AC632" s="13"/>
      <c r="AD632" s="13"/>
      <c r="AE632" s="13"/>
      <c r="AT632" s="271" t="s">
        <v>149</v>
      </c>
      <c r="AU632" s="271" t="s">
        <v>85</v>
      </c>
      <c r="AV632" s="13" t="s">
        <v>87</v>
      </c>
      <c r="AW632" s="13" t="s">
        <v>5</v>
      </c>
      <c r="AX632" s="13" t="s">
        <v>77</v>
      </c>
      <c r="AY632" s="271" t="s">
        <v>139</v>
      </c>
    </row>
    <row r="633" s="14" customFormat="1">
      <c r="A633" s="14"/>
      <c r="B633" s="272"/>
      <c r="C633" s="273"/>
      <c r="D633" s="247" t="s">
        <v>149</v>
      </c>
      <c r="E633" s="274" t="s">
        <v>1</v>
      </c>
      <c r="F633" s="275" t="s">
        <v>154</v>
      </c>
      <c r="G633" s="273"/>
      <c r="H633" s="276">
        <v>254</v>
      </c>
      <c r="I633" s="277"/>
      <c r="J633" s="277"/>
      <c r="K633" s="273"/>
      <c r="L633" s="273"/>
      <c r="M633" s="278"/>
      <c r="N633" s="279"/>
      <c r="O633" s="280"/>
      <c r="P633" s="280"/>
      <c r="Q633" s="280"/>
      <c r="R633" s="280"/>
      <c r="S633" s="280"/>
      <c r="T633" s="280"/>
      <c r="U633" s="280"/>
      <c r="V633" s="280"/>
      <c r="W633" s="280"/>
      <c r="X633" s="281"/>
      <c r="Y633" s="14"/>
      <c r="Z633" s="14"/>
      <c r="AA633" s="14"/>
      <c r="AB633" s="14"/>
      <c r="AC633" s="14"/>
      <c r="AD633" s="14"/>
      <c r="AE633" s="14"/>
      <c r="AT633" s="282" t="s">
        <v>149</v>
      </c>
      <c r="AU633" s="282" t="s">
        <v>85</v>
      </c>
      <c r="AV633" s="14" t="s">
        <v>146</v>
      </c>
      <c r="AW633" s="14" t="s">
        <v>5</v>
      </c>
      <c r="AX633" s="14" t="s">
        <v>85</v>
      </c>
      <c r="AY633" s="282" t="s">
        <v>139</v>
      </c>
    </row>
    <row r="634" s="2" customFormat="1" ht="21.75" customHeight="1">
      <c r="A634" s="37"/>
      <c r="B634" s="38"/>
      <c r="C634" s="283" t="s">
        <v>499</v>
      </c>
      <c r="D634" s="283" t="s">
        <v>409</v>
      </c>
      <c r="E634" s="284" t="s">
        <v>500</v>
      </c>
      <c r="F634" s="285" t="s">
        <v>501</v>
      </c>
      <c r="G634" s="286" t="s">
        <v>164</v>
      </c>
      <c r="H634" s="287">
        <v>3</v>
      </c>
      <c r="I634" s="288"/>
      <c r="J634" s="288"/>
      <c r="K634" s="289">
        <f>ROUND(P634*H634,2)</f>
        <v>0</v>
      </c>
      <c r="L634" s="285" t="s">
        <v>144</v>
      </c>
      <c r="M634" s="43"/>
      <c r="N634" s="290" t="s">
        <v>1</v>
      </c>
      <c r="O634" s="241" t="s">
        <v>40</v>
      </c>
      <c r="P634" s="242">
        <f>I634+J634</f>
        <v>0</v>
      </c>
      <c r="Q634" s="242">
        <f>ROUND(I634*H634,2)</f>
        <v>0</v>
      </c>
      <c r="R634" s="242">
        <f>ROUND(J634*H634,2)</f>
        <v>0</v>
      </c>
      <c r="S634" s="90"/>
      <c r="T634" s="243">
        <f>S634*H634</f>
        <v>0</v>
      </c>
      <c r="U634" s="243">
        <v>0</v>
      </c>
      <c r="V634" s="243">
        <f>U634*H634</f>
        <v>0</v>
      </c>
      <c r="W634" s="243">
        <v>0</v>
      </c>
      <c r="X634" s="244">
        <f>W634*H634</f>
        <v>0</v>
      </c>
      <c r="Y634" s="37"/>
      <c r="Z634" s="37"/>
      <c r="AA634" s="37"/>
      <c r="AB634" s="37"/>
      <c r="AC634" s="37"/>
      <c r="AD634" s="37"/>
      <c r="AE634" s="37"/>
      <c r="AR634" s="245" t="s">
        <v>146</v>
      </c>
      <c r="AT634" s="245" t="s">
        <v>409</v>
      </c>
      <c r="AU634" s="245" t="s">
        <v>85</v>
      </c>
      <c r="AY634" s="16" t="s">
        <v>139</v>
      </c>
      <c r="BE634" s="246">
        <f>IF(O634="základní",K634,0)</f>
        <v>0</v>
      </c>
      <c r="BF634" s="246">
        <f>IF(O634="snížená",K634,0)</f>
        <v>0</v>
      </c>
      <c r="BG634" s="246">
        <f>IF(O634="zákl. přenesená",K634,0)</f>
        <v>0</v>
      </c>
      <c r="BH634" s="246">
        <f>IF(O634="sníž. přenesená",K634,0)</f>
        <v>0</v>
      </c>
      <c r="BI634" s="246">
        <f>IF(O634="nulová",K634,0)</f>
        <v>0</v>
      </c>
      <c r="BJ634" s="16" t="s">
        <v>85</v>
      </c>
      <c r="BK634" s="246">
        <f>ROUND(P634*H634,2)</f>
        <v>0</v>
      </c>
      <c r="BL634" s="16" t="s">
        <v>146</v>
      </c>
      <c r="BM634" s="245" t="s">
        <v>502</v>
      </c>
    </row>
    <row r="635" s="2" customFormat="1">
      <c r="A635" s="37"/>
      <c r="B635" s="38"/>
      <c r="C635" s="39"/>
      <c r="D635" s="247" t="s">
        <v>148</v>
      </c>
      <c r="E635" s="39"/>
      <c r="F635" s="248" t="s">
        <v>503</v>
      </c>
      <c r="G635" s="39"/>
      <c r="H635" s="39"/>
      <c r="I635" s="144"/>
      <c r="J635" s="144"/>
      <c r="K635" s="39"/>
      <c r="L635" s="39"/>
      <c r="M635" s="43"/>
      <c r="N635" s="249"/>
      <c r="O635" s="250"/>
      <c r="P635" s="90"/>
      <c r="Q635" s="90"/>
      <c r="R635" s="90"/>
      <c r="S635" s="90"/>
      <c r="T635" s="90"/>
      <c r="U635" s="90"/>
      <c r="V635" s="90"/>
      <c r="W635" s="90"/>
      <c r="X635" s="91"/>
      <c r="Y635" s="37"/>
      <c r="Z635" s="37"/>
      <c r="AA635" s="37"/>
      <c r="AB635" s="37"/>
      <c r="AC635" s="37"/>
      <c r="AD635" s="37"/>
      <c r="AE635" s="37"/>
      <c r="AT635" s="16" t="s">
        <v>148</v>
      </c>
      <c r="AU635" s="16" t="s">
        <v>85</v>
      </c>
    </row>
    <row r="636" s="13" customFormat="1">
      <c r="A636" s="13"/>
      <c r="B636" s="261"/>
      <c r="C636" s="262"/>
      <c r="D636" s="247" t="s">
        <v>149</v>
      </c>
      <c r="E636" s="263" t="s">
        <v>1</v>
      </c>
      <c r="F636" s="264" t="s">
        <v>161</v>
      </c>
      <c r="G636" s="262"/>
      <c r="H636" s="265">
        <v>3</v>
      </c>
      <c r="I636" s="266"/>
      <c r="J636" s="266"/>
      <c r="K636" s="262"/>
      <c r="L636" s="262"/>
      <c r="M636" s="267"/>
      <c r="N636" s="268"/>
      <c r="O636" s="269"/>
      <c r="P636" s="269"/>
      <c r="Q636" s="269"/>
      <c r="R636" s="269"/>
      <c r="S636" s="269"/>
      <c r="T636" s="269"/>
      <c r="U636" s="269"/>
      <c r="V636" s="269"/>
      <c r="W636" s="269"/>
      <c r="X636" s="270"/>
      <c r="Y636" s="13"/>
      <c r="Z636" s="13"/>
      <c r="AA636" s="13"/>
      <c r="AB636" s="13"/>
      <c r="AC636" s="13"/>
      <c r="AD636" s="13"/>
      <c r="AE636" s="13"/>
      <c r="AT636" s="271" t="s">
        <v>149</v>
      </c>
      <c r="AU636" s="271" t="s">
        <v>85</v>
      </c>
      <c r="AV636" s="13" t="s">
        <v>87</v>
      </c>
      <c r="AW636" s="13" t="s">
        <v>5</v>
      </c>
      <c r="AX636" s="13" t="s">
        <v>77</v>
      </c>
      <c r="AY636" s="271" t="s">
        <v>139</v>
      </c>
    </row>
    <row r="637" s="14" customFormat="1">
      <c r="A637" s="14"/>
      <c r="B637" s="272"/>
      <c r="C637" s="273"/>
      <c r="D637" s="247" t="s">
        <v>149</v>
      </c>
      <c r="E637" s="274" t="s">
        <v>1</v>
      </c>
      <c r="F637" s="275" t="s">
        <v>154</v>
      </c>
      <c r="G637" s="273"/>
      <c r="H637" s="276">
        <v>3</v>
      </c>
      <c r="I637" s="277"/>
      <c r="J637" s="277"/>
      <c r="K637" s="273"/>
      <c r="L637" s="273"/>
      <c r="M637" s="278"/>
      <c r="N637" s="279"/>
      <c r="O637" s="280"/>
      <c r="P637" s="280"/>
      <c r="Q637" s="280"/>
      <c r="R637" s="280"/>
      <c r="S637" s="280"/>
      <c r="T637" s="280"/>
      <c r="U637" s="280"/>
      <c r="V637" s="280"/>
      <c r="W637" s="280"/>
      <c r="X637" s="281"/>
      <c r="Y637" s="14"/>
      <c r="Z637" s="14"/>
      <c r="AA637" s="14"/>
      <c r="AB637" s="14"/>
      <c r="AC637" s="14"/>
      <c r="AD637" s="14"/>
      <c r="AE637" s="14"/>
      <c r="AT637" s="282" t="s">
        <v>149</v>
      </c>
      <c r="AU637" s="282" t="s">
        <v>85</v>
      </c>
      <c r="AV637" s="14" t="s">
        <v>146</v>
      </c>
      <c r="AW637" s="14" t="s">
        <v>5</v>
      </c>
      <c r="AX637" s="14" t="s">
        <v>85</v>
      </c>
      <c r="AY637" s="282" t="s">
        <v>139</v>
      </c>
    </row>
    <row r="638" s="2" customFormat="1" ht="21.75" customHeight="1">
      <c r="A638" s="37"/>
      <c r="B638" s="38"/>
      <c r="C638" s="283" t="s">
        <v>504</v>
      </c>
      <c r="D638" s="283" t="s">
        <v>409</v>
      </c>
      <c r="E638" s="284" t="s">
        <v>505</v>
      </c>
      <c r="F638" s="285" t="s">
        <v>506</v>
      </c>
      <c r="G638" s="286" t="s">
        <v>143</v>
      </c>
      <c r="H638" s="287">
        <v>21.600000000000001</v>
      </c>
      <c r="I638" s="288"/>
      <c r="J638" s="288"/>
      <c r="K638" s="289">
        <f>ROUND(P638*H638,2)</f>
        <v>0</v>
      </c>
      <c r="L638" s="285" t="s">
        <v>144</v>
      </c>
      <c r="M638" s="43"/>
      <c r="N638" s="290" t="s">
        <v>1</v>
      </c>
      <c r="O638" s="241" t="s">
        <v>40</v>
      </c>
      <c r="P638" s="242">
        <f>I638+J638</f>
        <v>0</v>
      </c>
      <c r="Q638" s="242">
        <f>ROUND(I638*H638,2)</f>
        <v>0</v>
      </c>
      <c r="R638" s="242">
        <f>ROUND(J638*H638,2)</f>
        <v>0</v>
      </c>
      <c r="S638" s="90"/>
      <c r="T638" s="243">
        <f>S638*H638</f>
        <v>0</v>
      </c>
      <c r="U638" s="243">
        <v>0</v>
      </c>
      <c r="V638" s="243">
        <f>U638*H638</f>
        <v>0</v>
      </c>
      <c r="W638" s="243">
        <v>0</v>
      </c>
      <c r="X638" s="244">
        <f>W638*H638</f>
        <v>0</v>
      </c>
      <c r="Y638" s="37"/>
      <c r="Z638" s="37"/>
      <c r="AA638" s="37"/>
      <c r="AB638" s="37"/>
      <c r="AC638" s="37"/>
      <c r="AD638" s="37"/>
      <c r="AE638" s="37"/>
      <c r="AR638" s="245" t="s">
        <v>146</v>
      </c>
      <c r="AT638" s="245" t="s">
        <v>409</v>
      </c>
      <c r="AU638" s="245" t="s">
        <v>85</v>
      </c>
      <c r="AY638" s="16" t="s">
        <v>139</v>
      </c>
      <c r="BE638" s="246">
        <f>IF(O638="základní",K638,0)</f>
        <v>0</v>
      </c>
      <c r="BF638" s="246">
        <f>IF(O638="snížená",K638,0)</f>
        <v>0</v>
      </c>
      <c r="BG638" s="246">
        <f>IF(O638="zákl. přenesená",K638,0)</f>
        <v>0</v>
      </c>
      <c r="BH638" s="246">
        <f>IF(O638="sníž. přenesená",K638,0)</f>
        <v>0</v>
      </c>
      <c r="BI638" s="246">
        <f>IF(O638="nulová",K638,0)</f>
        <v>0</v>
      </c>
      <c r="BJ638" s="16" t="s">
        <v>85</v>
      </c>
      <c r="BK638" s="246">
        <f>ROUND(P638*H638,2)</f>
        <v>0</v>
      </c>
      <c r="BL638" s="16" t="s">
        <v>146</v>
      </c>
      <c r="BM638" s="245" t="s">
        <v>507</v>
      </c>
    </row>
    <row r="639" s="2" customFormat="1">
      <c r="A639" s="37"/>
      <c r="B639" s="38"/>
      <c r="C639" s="39"/>
      <c r="D639" s="247" t="s">
        <v>148</v>
      </c>
      <c r="E639" s="39"/>
      <c r="F639" s="248" t="s">
        <v>508</v>
      </c>
      <c r="G639" s="39"/>
      <c r="H639" s="39"/>
      <c r="I639" s="144"/>
      <c r="J639" s="144"/>
      <c r="K639" s="39"/>
      <c r="L639" s="39"/>
      <c r="M639" s="43"/>
      <c r="N639" s="249"/>
      <c r="O639" s="250"/>
      <c r="P639" s="90"/>
      <c r="Q639" s="90"/>
      <c r="R639" s="90"/>
      <c r="S639" s="90"/>
      <c r="T639" s="90"/>
      <c r="U639" s="90"/>
      <c r="V639" s="90"/>
      <c r="W639" s="90"/>
      <c r="X639" s="91"/>
      <c r="Y639" s="37"/>
      <c r="Z639" s="37"/>
      <c r="AA639" s="37"/>
      <c r="AB639" s="37"/>
      <c r="AC639" s="37"/>
      <c r="AD639" s="37"/>
      <c r="AE639" s="37"/>
      <c r="AT639" s="16" t="s">
        <v>148</v>
      </c>
      <c r="AU639" s="16" t="s">
        <v>85</v>
      </c>
    </row>
    <row r="640" s="12" customFormat="1">
      <c r="A640" s="12"/>
      <c r="B640" s="251"/>
      <c r="C640" s="252"/>
      <c r="D640" s="247" t="s">
        <v>149</v>
      </c>
      <c r="E640" s="253" t="s">
        <v>1</v>
      </c>
      <c r="F640" s="254" t="s">
        <v>191</v>
      </c>
      <c r="G640" s="252"/>
      <c r="H640" s="253" t="s">
        <v>1</v>
      </c>
      <c r="I640" s="255"/>
      <c r="J640" s="255"/>
      <c r="K640" s="252"/>
      <c r="L640" s="252"/>
      <c r="M640" s="256"/>
      <c r="N640" s="257"/>
      <c r="O640" s="258"/>
      <c r="P640" s="258"/>
      <c r="Q640" s="258"/>
      <c r="R640" s="258"/>
      <c r="S640" s="258"/>
      <c r="T640" s="258"/>
      <c r="U640" s="258"/>
      <c r="V640" s="258"/>
      <c r="W640" s="258"/>
      <c r="X640" s="259"/>
      <c r="Y640" s="12"/>
      <c r="Z640" s="12"/>
      <c r="AA640" s="12"/>
      <c r="AB640" s="12"/>
      <c r="AC640" s="12"/>
      <c r="AD640" s="12"/>
      <c r="AE640" s="12"/>
      <c r="AT640" s="260" t="s">
        <v>149</v>
      </c>
      <c r="AU640" s="260" t="s">
        <v>85</v>
      </c>
      <c r="AV640" s="12" t="s">
        <v>85</v>
      </c>
      <c r="AW640" s="12" t="s">
        <v>5</v>
      </c>
      <c r="AX640" s="12" t="s">
        <v>77</v>
      </c>
      <c r="AY640" s="260" t="s">
        <v>139</v>
      </c>
    </row>
    <row r="641" s="13" customFormat="1">
      <c r="A641" s="13"/>
      <c r="B641" s="261"/>
      <c r="C641" s="262"/>
      <c r="D641" s="247" t="s">
        <v>149</v>
      </c>
      <c r="E641" s="263" t="s">
        <v>1</v>
      </c>
      <c r="F641" s="264" t="s">
        <v>509</v>
      </c>
      <c r="G641" s="262"/>
      <c r="H641" s="265">
        <v>7.2000000000000002</v>
      </c>
      <c r="I641" s="266"/>
      <c r="J641" s="266"/>
      <c r="K641" s="262"/>
      <c r="L641" s="262"/>
      <c r="M641" s="267"/>
      <c r="N641" s="268"/>
      <c r="O641" s="269"/>
      <c r="P641" s="269"/>
      <c r="Q641" s="269"/>
      <c r="R641" s="269"/>
      <c r="S641" s="269"/>
      <c r="T641" s="269"/>
      <c r="U641" s="269"/>
      <c r="V641" s="269"/>
      <c r="W641" s="269"/>
      <c r="X641" s="270"/>
      <c r="Y641" s="13"/>
      <c r="Z641" s="13"/>
      <c r="AA641" s="13"/>
      <c r="AB641" s="13"/>
      <c r="AC641" s="13"/>
      <c r="AD641" s="13"/>
      <c r="AE641" s="13"/>
      <c r="AT641" s="271" t="s">
        <v>149</v>
      </c>
      <c r="AU641" s="271" t="s">
        <v>85</v>
      </c>
      <c r="AV641" s="13" t="s">
        <v>87</v>
      </c>
      <c r="AW641" s="13" t="s">
        <v>5</v>
      </c>
      <c r="AX641" s="13" t="s">
        <v>77</v>
      </c>
      <c r="AY641" s="271" t="s">
        <v>139</v>
      </c>
    </row>
    <row r="642" s="12" customFormat="1">
      <c r="A642" s="12"/>
      <c r="B642" s="251"/>
      <c r="C642" s="252"/>
      <c r="D642" s="247" t="s">
        <v>149</v>
      </c>
      <c r="E642" s="253" t="s">
        <v>1</v>
      </c>
      <c r="F642" s="254" t="s">
        <v>192</v>
      </c>
      <c r="G642" s="252"/>
      <c r="H642" s="253" t="s">
        <v>1</v>
      </c>
      <c r="I642" s="255"/>
      <c r="J642" s="255"/>
      <c r="K642" s="252"/>
      <c r="L642" s="252"/>
      <c r="M642" s="256"/>
      <c r="N642" s="257"/>
      <c r="O642" s="258"/>
      <c r="P642" s="258"/>
      <c r="Q642" s="258"/>
      <c r="R642" s="258"/>
      <c r="S642" s="258"/>
      <c r="T642" s="258"/>
      <c r="U642" s="258"/>
      <c r="V642" s="258"/>
      <c r="W642" s="258"/>
      <c r="X642" s="259"/>
      <c r="Y642" s="12"/>
      <c r="Z642" s="12"/>
      <c r="AA642" s="12"/>
      <c r="AB642" s="12"/>
      <c r="AC642" s="12"/>
      <c r="AD642" s="12"/>
      <c r="AE642" s="12"/>
      <c r="AT642" s="260" t="s">
        <v>149</v>
      </c>
      <c r="AU642" s="260" t="s">
        <v>85</v>
      </c>
      <c r="AV642" s="12" t="s">
        <v>85</v>
      </c>
      <c r="AW642" s="12" t="s">
        <v>5</v>
      </c>
      <c r="AX642" s="12" t="s">
        <v>77</v>
      </c>
      <c r="AY642" s="260" t="s">
        <v>139</v>
      </c>
    </row>
    <row r="643" s="13" customFormat="1">
      <c r="A643" s="13"/>
      <c r="B643" s="261"/>
      <c r="C643" s="262"/>
      <c r="D643" s="247" t="s">
        <v>149</v>
      </c>
      <c r="E643" s="263" t="s">
        <v>1</v>
      </c>
      <c r="F643" s="264" t="s">
        <v>509</v>
      </c>
      <c r="G643" s="262"/>
      <c r="H643" s="265">
        <v>7.2000000000000002</v>
      </c>
      <c r="I643" s="266"/>
      <c r="J643" s="266"/>
      <c r="K643" s="262"/>
      <c r="L643" s="262"/>
      <c r="M643" s="267"/>
      <c r="N643" s="268"/>
      <c r="O643" s="269"/>
      <c r="P643" s="269"/>
      <c r="Q643" s="269"/>
      <c r="R643" s="269"/>
      <c r="S643" s="269"/>
      <c r="T643" s="269"/>
      <c r="U643" s="269"/>
      <c r="V643" s="269"/>
      <c r="W643" s="269"/>
      <c r="X643" s="270"/>
      <c r="Y643" s="13"/>
      <c r="Z643" s="13"/>
      <c r="AA643" s="13"/>
      <c r="AB643" s="13"/>
      <c r="AC643" s="13"/>
      <c r="AD643" s="13"/>
      <c r="AE643" s="13"/>
      <c r="AT643" s="271" t="s">
        <v>149</v>
      </c>
      <c r="AU643" s="271" t="s">
        <v>85</v>
      </c>
      <c r="AV643" s="13" t="s">
        <v>87</v>
      </c>
      <c r="AW643" s="13" t="s">
        <v>5</v>
      </c>
      <c r="AX643" s="13" t="s">
        <v>77</v>
      </c>
      <c r="AY643" s="271" t="s">
        <v>139</v>
      </c>
    </row>
    <row r="644" s="12" customFormat="1">
      <c r="A644" s="12"/>
      <c r="B644" s="251"/>
      <c r="C644" s="252"/>
      <c r="D644" s="247" t="s">
        <v>149</v>
      </c>
      <c r="E644" s="253" t="s">
        <v>1</v>
      </c>
      <c r="F644" s="254" t="s">
        <v>510</v>
      </c>
      <c r="G644" s="252"/>
      <c r="H644" s="253" t="s">
        <v>1</v>
      </c>
      <c r="I644" s="255"/>
      <c r="J644" s="255"/>
      <c r="K644" s="252"/>
      <c r="L644" s="252"/>
      <c r="M644" s="256"/>
      <c r="N644" s="257"/>
      <c r="O644" s="258"/>
      <c r="P644" s="258"/>
      <c r="Q644" s="258"/>
      <c r="R644" s="258"/>
      <c r="S644" s="258"/>
      <c r="T644" s="258"/>
      <c r="U644" s="258"/>
      <c r="V644" s="258"/>
      <c r="W644" s="258"/>
      <c r="X644" s="259"/>
      <c r="Y644" s="12"/>
      <c r="Z644" s="12"/>
      <c r="AA644" s="12"/>
      <c r="AB644" s="12"/>
      <c r="AC644" s="12"/>
      <c r="AD644" s="12"/>
      <c r="AE644" s="12"/>
      <c r="AT644" s="260" t="s">
        <v>149</v>
      </c>
      <c r="AU644" s="260" t="s">
        <v>85</v>
      </c>
      <c r="AV644" s="12" t="s">
        <v>85</v>
      </c>
      <c r="AW644" s="12" t="s">
        <v>5</v>
      </c>
      <c r="AX644" s="12" t="s">
        <v>77</v>
      </c>
      <c r="AY644" s="260" t="s">
        <v>139</v>
      </c>
    </row>
    <row r="645" s="13" customFormat="1">
      <c r="A645" s="13"/>
      <c r="B645" s="261"/>
      <c r="C645" s="262"/>
      <c r="D645" s="247" t="s">
        <v>149</v>
      </c>
      <c r="E645" s="263" t="s">
        <v>1</v>
      </c>
      <c r="F645" s="264" t="s">
        <v>509</v>
      </c>
      <c r="G645" s="262"/>
      <c r="H645" s="265">
        <v>7.2000000000000002</v>
      </c>
      <c r="I645" s="266"/>
      <c r="J645" s="266"/>
      <c r="K645" s="262"/>
      <c r="L645" s="262"/>
      <c r="M645" s="267"/>
      <c r="N645" s="268"/>
      <c r="O645" s="269"/>
      <c r="P645" s="269"/>
      <c r="Q645" s="269"/>
      <c r="R645" s="269"/>
      <c r="S645" s="269"/>
      <c r="T645" s="269"/>
      <c r="U645" s="269"/>
      <c r="V645" s="269"/>
      <c r="W645" s="269"/>
      <c r="X645" s="270"/>
      <c r="Y645" s="13"/>
      <c r="Z645" s="13"/>
      <c r="AA645" s="13"/>
      <c r="AB645" s="13"/>
      <c r="AC645" s="13"/>
      <c r="AD645" s="13"/>
      <c r="AE645" s="13"/>
      <c r="AT645" s="271" t="s">
        <v>149</v>
      </c>
      <c r="AU645" s="271" t="s">
        <v>85</v>
      </c>
      <c r="AV645" s="13" t="s">
        <v>87</v>
      </c>
      <c r="AW645" s="13" t="s">
        <v>5</v>
      </c>
      <c r="AX645" s="13" t="s">
        <v>77</v>
      </c>
      <c r="AY645" s="271" t="s">
        <v>139</v>
      </c>
    </row>
    <row r="646" s="14" customFormat="1">
      <c r="A646" s="14"/>
      <c r="B646" s="272"/>
      <c r="C646" s="273"/>
      <c r="D646" s="247" t="s">
        <v>149</v>
      </c>
      <c r="E646" s="274" t="s">
        <v>1</v>
      </c>
      <c r="F646" s="275" t="s">
        <v>154</v>
      </c>
      <c r="G646" s="273"/>
      <c r="H646" s="276">
        <v>21.600000000000001</v>
      </c>
      <c r="I646" s="277"/>
      <c r="J646" s="277"/>
      <c r="K646" s="273"/>
      <c r="L646" s="273"/>
      <c r="M646" s="278"/>
      <c r="N646" s="279"/>
      <c r="O646" s="280"/>
      <c r="P646" s="280"/>
      <c r="Q646" s="280"/>
      <c r="R646" s="280"/>
      <c r="S646" s="280"/>
      <c r="T646" s="280"/>
      <c r="U646" s="280"/>
      <c r="V646" s="280"/>
      <c r="W646" s="280"/>
      <c r="X646" s="281"/>
      <c r="Y646" s="14"/>
      <c r="Z646" s="14"/>
      <c r="AA646" s="14"/>
      <c r="AB646" s="14"/>
      <c r="AC646" s="14"/>
      <c r="AD646" s="14"/>
      <c r="AE646" s="14"/>
      <c r="AT646" s="282" t="s">
        <v>149</v>
      </c>
      <c r="AU646" s="282" t="s">
        <v>85</v>
      </c>
      <c r="AV646" s="14" t="s">
        <v>146</v>
      </c>
      <c r="AW646" s="14" t="s">
        <v>5</v>
      </c>
      <c r="AX646" s="14" t="s">
        <v>85</v>
      </c>
      <c r="AY646" s="282" t="s">
        <v>139</v>
      </c>
    </row>
    <row r="647" s="2" customFormat="1" ht="21.75" customHeight="1">
      <c r="A647" s="37"/>
      <c r="B647" s="38"/>
      <c r="C647" s="283" t="s">
        <v>511</v>
      </c>
      <c r="D647" s="283" t="s">
        <v>409</v>
      </c>
      <c r="E647" s="284" t="s">
        <v>512</v>
      </c>
      <c r="F647" s="285" t="s">
        <v>513</v>
      </c>
      <c r="G647" s="286" t="s">
        <v>143</v>
      </c>
      <c r="H647" s="287">
        <v>43.200000000000003</v>
      </c>
      <c r="I647" s="288"/>
      <c r="J647" s="288"/>
      <c r="K647" s="289">
        <f>ROUND(P647*H647,2)</f>
        <v>0</v>
      </c>
      <c r="L647" s="285" t="s">
        <v>144</v>
      </c>
      <c r="M647" s="43"/>
      <c r="N647" s="290" t="s">
        <v>1</v>
      </c>
      <c r="O647" s="241" t="s">
        <v>40</v>
      </c>
      <c r="P647" s="242">
        <f>I647+J647</f>
        <v>0</v>
      </c>
      <c r="Q647" s="242">
        <f>ROUND(I647*H647,2)</f>
        <v>0</v>
      </c>
      <c r="R647" s="242">
        <f>ROUND(J647*H647,2)</f>
        <v>0</v>
      </c>
      <c r="S647" s="90"/>
      <c r="T647" s="243">
        <f>S647*H647</f>
        <v>0</v>
      </c>
      <c r="U647" s="243">
        <v>0</v>
      </c>
      <c r="V647" s="243">
        <f>U647*H647</f>
        <v>0</v>
      </c>
      <c r="W647" s="243">
        <v>0</v>
      </c>
      <c r="X647" s="244">
        <f>W647*H647</f>
        <v>0</v>
      </c>
      <c r="Y647" s="37"/>
      <c r="Z647" s="37"/>
      <c r="AA647" s="37"/>
      <c r="AB647" s="37"/>
      <c r="AC647" s="37"/>
      <c r="AD647" s="37"/>
      <c r="AE647" s="37"/>
      <c r="AR647" s="245" t="s">
        <v>146</v>
      </c>
      <c r="AT647" s="245" t="s">
        <v>409</v>
      </c>
      <c r="AU647" s="245" t="s">
        <v>85</v>
      </c>
      <c r="AY647" s="16" t="s">
        <v>139</v>
      </c>
      <c r="BE647" s="246">
        <f>IF(O647="základní",K647,0)</f>
        <v>0</v>
      </c>
      <c r="BF647" s="246">
        <f>IF(O647="snížená",K647,0)</f>
        <v>0</v>
      </c>
      <c r="BG647" s="246">
        <f>IF(O647="zákl. přenesená",K647,0)</f>
        <v>0</v>
      </c>
      <c r="BH647" s="246">
        <f>IF(O647="sníž. přenesená",K647,0)</f>
        <v>0</v>
      </c>
      <c r="BI647" s="246">
        <f>IF(O647="nulová",K647,0)</f>
        <v>0</v>
      </c>
      <c r="BJ647" s="16" t="s">
        <v>85</v>
      </c>
      <c r="BK647" s="246">
        <f>ROUND(P647*H647,2)</f>
        <v>0</v>
      </c>
      <c r="BL647" s="16" t="s">
        <v>146</v>
      </c>
      <c r="BM647" s="245" t="s">
        <v>514</v>
      </c>
    </row>
    <row r="648" s="2" customFormat="1">
      <c r="A648" s="37"/>
      <c r="B648" s="38"/>
      <c r="C648" s="39"/>
      <c r="D648" s="247" t="s">
        <v>148</v>
      </c>
      <c r="E648" s="39"/>
      <c r="F648" s="248" t="s">
        <v>515</v>
      </c>
      <c r="G648" s="39"/>
      <c r="H648" s="39"/>
      <c r="I648" s="144"/>
      <c r="J648" s="144"/>
      <c r="K648" s="39"/>
      <c r="L648" s="39"/>
      <c r="M648" s="43"/>
      <c r="N648" s="249"/>
      <c r="O648" s="250"/>
      <c r="P648" s="90"/>
      <c r="Q648" s="90"/>
      <c r="R648" s="90"/>
      <c r="S648" s="90"/>
      <c r="T648" s="90"/>
      <c r="U648" s="90"/>
      <c r="V648" s="90"/>
      <c r="W648" s="90"/>
      <c r="X648" s="91"/>
      <c r="Y648" s="37"/>
      <c r="Z648" s="37"/>
      <c r="AA648" s="37"/>
      <c r="AB648" s="37"/>
      <c r="AC648" s="37"/>
      <c r="AD648" s="37"/>
      <c r="AE648" s="37"/>
      <c r="AT648" s="16" t="s">
        <v>148</v>
      </c>
      <c r="AU648" s="16" t="s">
        <v>85</v>
      </c>
    </row>
    <row r="649" s="12" customFormat="1">
      <c r="A649" s="12"/>
      <c r="B649" s="251"/>
      <c r="C649" s="252"/>
      <c r="D649" s="247" t="s">
        <v>149</v>
      </c>
      <c r="E649" s="253" t="s">
        <v>1</v>
      </c>
      <c r="F649" s="254" t="s">
        <v>167</v>
      </c>
      <c r="G649" s="252"/>
      <c r="H649" s="253" t="s">
        <v>1</v>
      </c>
      <c r="I649" s="255"/>
      <c r="J649" s="255"/>
      <c r="K649" s="252"/>
      <c r="L649" s="252"/>
      <c r="M649" s="256"/>
      <c r="N649" s="257"/>
      <c r="O649" s="258"/>
      <c r="P649" s="258"/>
      <c r="Q649" s="258"/>
      <c r="R649" s="258"/>
      <c r="S649" s="258"/>
      <c r="T649" s="258"/>
      <c r="U649" s="258"/>
      <c r="V649" s="258"/>
      <c r="W649" s="258"/>
      <c r="X649" s="259"/>
      <c r="Y649" s="12"/>
      <c r="Z649" s="12"/>
      <c r="AA649" s="12"/>
      <c r="AB649" s="12"/>
      <c r="AC649" s="12"/>
      <c r="AD649" s="12"/>
      <c r="AE649" s="12"/>
      <c r="AT649" s="260" t="s">
        <v>149</v>
      </c>
      <c r="AU649" s="260" t="s">
        <v>85</v>
      </c>
      <c r="AV649" s="12" t="s">
        <v>85</v>
      </c>
      <c r="AW649" s="12" t="s">
        <v>5</v>
      </c>
      <c r="AX649" s="12" t="s">
        <v>77</v>
      </c>
      <c r="AY649" s="260" t="s">
        <v>139</v>
      </c>
    </row>
    <row r="650" s="13" customFormat="1">
      <c r="A650" s="13"/>
      <c r="B650" s="261"/>
      <c r="C650" s="262"/>
      <c r="D650" s="247" t="s">
        <v>149</v>
      </c>
      <c r="E650" s="263" t="s">
        <v>1</v>
      </c>
      <c r="F650" s="264" t="s">
        <v>516</v>
      </c>
      <c r="G650" s="262"/>
      <c r="H650" s="265">
        <v>14.4</v>
      </c>
      <c r="I650" s="266"/>
      <c r="J650" s="266"/>
      <c r="K650" s="262"/>
      <c r="L650" s="262"/>
      <c r="M650" s="267"/>
      <c r="N650" s="268"/>
      <c r="O650" s="269"/>
      <c r="P650" s="269"/>
      <c r="Q650" s="269"/>
      <c r="R650" s="269"/>
      <c r="S650" s="269"/>
      <c r="T650" s="269"/>
      <c r="U650" s="269"/>
      <c r="V650" s="269"/>
      <c r="W650" s="269"/>
      <c r="X650" s="270"/>
      <c r="Y650" s="13"/>
      <c r="Z650" s="13"/>
      <c r="AA650" s="13"/>
      <c r="AB650" s="13"/>
      <c r="AC650" s="13"/>
      <c r="AD650" s="13"/>
      <c r="AE650" s="13"/>
      <c r="AT650" s="271" t="s">
        <v>149</v>
      </c>
      <c r="AU650" s="271" t="s">
        <v>85</v>
      </c>
      <c r="AV650" s="13" t="s">
        <v>87</v>
      </c>
      <c r="AW650" s="13" t="s">
        <v>5</v>
      </c>
      <c r="AX650" s="13" t="s">
        <v>77</v>
      </c>
      <c r="AY650" s="271" t="s">
        <v>139</v>
      </c>
    </row>
    <row r="651" s="12" customFormat="1">
      <c r="A651" s="12"/>
      <c r="B651" s="251"/>
      <c r="C651" s="252"/>
      <c r="D651" s="247" t="s">
        <v>149</v>
      </c>
      <c r="E651" s="253" t="s">
        <v>1</v>
      </c>
      <c r="F651" s="254" t="s">
        <v>170</v>
      </c>
      <c r="G651" s="252"/>
      <c r="H651" s="253" t="s">
        <v>1</v>
      </c>
      <c r="I651" s="255"/>
      <c r="J651" s="255"/>
      <c r="K651" s="252"/>
      <c r="L651" s="252"/>
      <c r="M651" s="256"/>
      <c r="N651" s="257"/>
      <c r="O651" s="258"/>
      <c r="P651" s="258"/>
      <c r="Q651" s="258"/>
      <c r="R651" s="258"/>
      <c r="S651" s="258"/>
      <c r="T651" s="258"/>
      <c r="U651" s="258"/>
      <c r="V651" s="258"/>
      <c r="W651" s="258"/>
      <c r="X651" s="259"/>
      <c r="Y651" s="12"/>
      <c r="Z651" s="12"/>
      <c r="AA651" s="12"/>
      <c r="AB651" s="12"/>
      <c r="AC651" s="12"/>
      <c r="AD651" s="12"/>
      <c r="AE651" s="12"/>
      <c r="AT651" s="260" t="s">
        <v>149</v>
      </c>
      <c r="AU651" s="260" t="s">
        <v>85</v>
      </c>
      <c r="AV651" s="12" t="s">
        <v>85</v>
      </c>
      <c r="AW651" s="12" t="s">
        <v>5</v>
      </c>
      <c r="AX651" s="12" t="s">
        <v>77</v>
      </c>
      <c r="AY651" s="260" t="s">
        <v>139</v>
      </c>
    </row>
    <row r="652" s="13" customFormat="1">
      <c r="A652" s="13"/>
      <c r="B652" s="261"/>
      <c r="C652" s="262"/>
      <c r="D652" s="247" t="s">
        <v>149</v>
      </c>
      <c r="E652" s="263" t="s">
        <v>1</v>
      </c>
      <c r="F652" s="264" t="s">
        <v>516</v>
      </c>
      <c r="G652" s="262"/>
      <c r="H652" s="265">
        <v>14.4</v>
      </c>
      <c r="I652" s="266"/>
      <c r="J652" s="266"/>
      <c r="K652" s="262"/>
      <c r="L652" s="262"/>
      <c r="M652" s="267"/>
      <c r="N652" s="268"/>
      <c r="O652" s="269"/>
      <c r="P652" s="269"/>
      <c r="Q652" s="269"/>
      <c r="R652" s="269"/>
      <c r="S652" s="269"/>
      <c r="T652" s="269"/>
      <c r="U652" s="269"/>
      <c r="V652" s="269"/>
      <c r="W652" s="269"/>
      <c r="X652" s="270"/>
      <c r="Y652" s="13"/>
      <c r="Z652" s="13"/>
      <c r="AA652" s="13"/>
      <c r="AB652" s="13"/>
      <c r="AC652" s="13"/>
      <c r="AD652" s="13"/>
      <c r="AE652" s="13"/>
      <c r="AT652" s="271" t="s">
        <v>149</v>
      </c>
      <c r="AU652" s="271" t="s">
        <v>85</v>
      </c>
      <c r="AV652" s="13" t="s">
        <v>87</v>
      </c>
      <c r="AW652" s="13" t="s">
        <v>5</v>
      </c>
      <c r="AX652" s="13" t="s">
        <v>77</v>
      </c>
      <c r="AY652" s="271" t="s">
        <v>139</v>
      </c>
    </row>
    <row r="653" s="12" customFormat="1">
      <c r="A653" s="12"/>
      <c r="B653" s="251"/>
      <c r="C653" s="252"/>
      <c r="D653" s="247" t="s">
        <v>149</v>
      </c>
      <c r="E653" s="253" t="s">
        <v>1</v>
      </c>
      <c r="F653" s="254" t="s">
        <v>173</v>
      </c>
      <c r="G653" s="252"/>
      <c r="H653" s="253" t="s">
        <v>1</v>
      </c>
      <c r="I653" s="255"/>
      <c r="J653" s="255"/>
      <c r="K653" s="252"/>
      <c r="L653" s="252"/>
      <c r="M653" s="256"/>
      <c r="N653" s="257"/>
      <c r="O653" s="258"/>
      <c r="P653" s="258"/>
      <c r="Q653" s="258"/>
      <c r="R653" s="258"/>
      <c r="S653" s="258"/>
      <c r="T653" s="258"/>
      <c r="U653" s="258"/>
      <c r="V653" s="258"/>
      <c r="W653" s="258"/>
      <c r="X653" s="259"/>
      <c r="Y653" s="12"/>
      <c r="Z653" s="12"/>
      <c r="AA653" s="12"/>
      <c r="AB653" s="12"/>
      <c r="AC653" s="12"/>
      <c r="AD653" s="12"/>
      <c r="AE653" s="12"/>
      <c r="AT653" s="260" t="s">
        <v>149</v>
      </c>
      <c r="AU653" s="260" t="s">
        <v>85</v>
      </c>
      <c r="AV653" s="12" t="s">
        <v>85</v>
      </c>
      <c r="AW653" s="12" t="s">
        <v>5</v>
      </c>
      <c r="AX653" s="12" t="s">
        <v>77</v>
      </c>
      <c r="AY653" s="260" t="s">
        <v>139</v>
      </c>
    </row>
    <row r="654" s="13" customFormat="1">
      <c r="A654" s="13"/>
      <c r="B654" s="261"/>
      <c r="C654" s="262"/>
      <c r="D654" s="247" t="s">
        <v>149</v>
      </c>
      <c r="E654" s="263" t="s">
        <v>1</v>
      </c>
      <c r="F654" s="264" t="s">
        <v>516</v>
      </c>
      <c r="G654" s="262"/>
      <c r="H654" s="265">
        <v>14.4</v>
      </c>
      <c r="I654" s="266"/>
      <c r="J654" s="266"/>
      <c r="K654" s="262"/>
      <c r="L654" s="262"/>
      <c r="M654" s="267"/>
      <c r="N654" s="268"/>
      <c r="O654" s="269"/>
      <c r="P654" s="269"/>
      <c r="Q654" s="269"/>
      <c r="R654" s="269"/>
      <c r="S654" s="269"/>
      <c r="T654" s="269"/>
      <c r="U654" s="269"/>
      <c r="V654" s="269"/>
      <c r="W654" s="269"/>
      <c r="X654" s="270"/>
      <c r="Y654" s="13"/>
      <c r="Z654" s="13"/>
      <c r="AA654" s="13"/>
      <c r="AB654" s="13"/>
      <c r="AC654" s="13"/>
      <c r="AD654" s="13"/>
      <c r="AE654" s="13"/>
      <c r="AT654" s="271" t="s">
        <v>149</v>
      </c>
      <c r="AU654" s="271" t="s">
        <v>85</v>
      </c>
      <c r="AV654" s="13" t="s">
        <v>87</v>
      </c>
      <c r="AW654" s="13" t="s">
        <v>5</v>
      </c>
      <c r="AX654" s="13" t="s">
        <v>77</v>
      </c>
      <c r="AY654" s="271" t="s">
        <v>139</v>
      </c>
    </row>
    <row r="655" s="14" customFormat="1">
      <c r="A655" s="14"/>
      <c r="B655" s="272"/>
      <c r="C655" s="273"/>
      <c r="D655" s="247" t="s">
        <v>149</v>
      </c>
      <c r="E655" s="274" t="s">
        <v>1</v>
      </c>
      <c r="F655" s="275" t="s">
        <v>154</v>
      </c>
      <c r="G655" s="273"/>
      <c r="H655" s="276">
        <v>43.200000000000003</v>
      </c>
      <c r="I655" s="277"/>
      <c r="J655" s="277"/>
      <c r="K655" s="273"/>
      <c r="L655" s="273"/>
      <c r="M655" s="278"/>
      <c r="N655" s="279"/>
      <c r="O655" s="280"/>
      <c r="P655" s="280"/>
      <c r="Q655" s="280"/>
      <c r="R655" s="280"/>
      <c r="S655" s="280"/>
      <c r="T655" s="280"/>
      <c r="U655" s="280"/>
      <c r="V655" s="280"/>
      <c r="W655" s="280"/>
      <c r="X655" s="281"/>
      <c r="Y655" s="14"/>
      <c r="Z655" s="14"/>
      <c r="AA655" s="14"/>
      <c r="AB655" s="14"/>
      <c r="AC655" s="14"/>
      <c r="AD655" s="14"/>
      <c r="AE655" s="14"/>
      <c r="AT655" s="282" t="s">
        <v>149</v>
      </c>
      <c r="AU655" s="282" t="s">
        <v>85</v>
      </c>
      <c r="AV655" s="14" t="s">
        <v>146</v>
      </c>
      <c r="AW655" s="14" t="s">
        <v>5</v>
      </c>
      <c r="AX655" s="14" t="s">
        <v>85</v>
      </c>
      <c r="AY655" s="282" t="s">
        <v>139</v>
      </c>
    </row>
    <row r="656" s="2" customFormat="1" ht="21.75" customHeight="1">
      <c r="A656" s="37"/>
      <c r="B656" s="38"/>
      <c r="C656" s="283" t="s">
        <v>517</v>
      </c>
      <c r="D656" s="283" t="s">
        <v>409</v>
      </c>
      <c r="E656" s="284" t="s">
        <v>518</v>
      </c>
      <c r="F656" s="285" t="s">
        <v>519</v>
      </c>
      <c r="G656" s="286" t="s">
        <v>443</v>
      </c>
      <c r="H656" s="287">
        <v>2.1669999999999998</v>
      </c>
      <c r="I656" s="288"/>
      <c r="J656" s="288"/>
      <c r="K656" s="289">
        <f>ROUND(P656*H656,2)</f>
        <v>0</v>
      </c>
      <c r="L656" s="285" t="s">
        <v>144</v>
      </c>
      <c r="M656" s="43"/>
      <c r="N656" s="290" t="s">
        <v>1</v>
      </c>
      <c r="O656" s="241" t="s">
        <v>40</v>
      </c>
      <c r="P656" s="242">
        <f>I656+J656</f>
        <v>0</v>
      </c>
      <c r="Q656" s="242">
        <f>ROUND(I656*H656,2)</f>
        <v>0</v>
      </c>
      <c r="R656" s="242">
        <f>ROUND(J656*H656,2)</f>
        <v>0</v>
      </c>
      <c r="S656" s="90"/>
      <c r="T656" s="243">
        <f>S656*H656</f>
        <v>0</v>
      </c>
      <c r="U656" s="243">
        <v>0</v>
      </c>
      <c r="V656" s="243">
        <f>U656*H656</f>
        <v>0</v>
      </c>
      <c r="W656" s="243">
        <v>0</v>
      </c>
      <c r="X656" s="244">
        <f>W656*H656</f>
        <v>0</v>
      </c>
      <c r="Y656" s="37"/>
      <c r="Z656" s="37"/>
      <c r="AA656" s="37"/>
      <c r="AB656" s="37"/>
      <c r="AC656" s="37"/>
      <c r="AD656" s="37"/>
      <c r="AE656" s="37"/>
      <c r="AR656" s="245" t="s">
        <v>146</v>
      </c>
      <c r="AT656" s="245" t="s">
        <v>409</v>
      </c>
      <c r="AU656" s="245" t="s">
        <v>85</v>
      </c>
      <c r="AY656" s="16" t="s">
        <v>139</v>
      </c>
      <c r="BE656" s="246">
        <f>IF(O656="základní",K656,0)</f>
        <v>0</v>
      </c>
      <c r="BF656" s="246">
        <f>IF(O656="snížená",K656,0)</f>
        <v>0</v>
      </c>
      <c r="BG656" s="246">
        <f>IF(O656="zákl. přenesená",K656,0)</f>
        <v>0</v>
      </c>
      <c r="BH656" s="246">
        <f>IF(O656="sníž. přenesená",K656,0)</f>
        <v>0</v>
      </c>
      <c r="BI656" s="246">
        <f>IF(O656="nulová",K656,0)</f>
        <v>0</v>
      </c>
      <c r="BJ656" s="16" t="s">
        <v>85</v>
      </c>
      <c r="BK656" s="246">
        <f>ROUND(P656*H656,2)</f>
        <v>0</v>
      </c>
      <c r="BL656" s="16" t="s">
        <v>146</v>
      </c>
      <c r="BM656" s="245" t="s">
        <v>520</v>
      </c>
    </row>
    <row r="657" s="2" customFormat="1">
      <c r="A657" s="37"/>
      <c r="B657" s="38"/>
      <c r="C657" s="39"/>
      <c r="D657" s="247" t="s">
        <v>148</v>
      </c>
      <c r="E657" s="39"/>
      <c r="F657" s="248" t="s">
        <v>521</v>
      </c>
      <c r="G657" s="39"/>
      <c r="H657" s="39"/>
      <c r="I657" s="144"/>
      <c r="J657" s="144"/>
      <c r="K657" s="39"/>
      <c r="L657" s="39"/>
      <c r="M657" s="43"/>
      <c r="N657" s="249"/>
      <c r="O657" s="250"/>
      <c r="P657" s="90"/>
      <c r="Q657" s="90"/>
      <c r="R657" s="90"/>
      <c r="S657" s="90"/>
      <c r="T657" s="90"/>
      <c r="U657" s="90"/>
      <c r="V657" s="90"/>
      <c r="W657" s="90"/>
      <c r="X657" s="91"/>
      <c r="Y657" s="37"/>
      <c r="Z657" s="37"/>
      <c r="AA657" s="37"/>
      <c r="AB657" s="37"/>
      <c r="AC657" s="37"/>
      <c r="AD657" s="37"/>
      <c r="AE657" s="37"/>
      <c r="AT657" s="16" t="s">
        <v>148</v>
      </c>
      <c r="AU657" s="16" t="s">
        <v>85</v>
      </c>
    </row>
    <row r="658" s="12" customFormat="1">
      <c r="A658" s="12"/>
      <c r="B658" s="251"/>
      <c r="C658" s="252"/>
      <c r="D658" s="247" t="s">
        <v>149</v>
      </c>
      <c r="E658" s="253" t="s">
        <v>1</v>
      </c>
      <c r="F658" s="254" t="s">
        <v>167</v>
      </c>
      <c r="G658" s="252"/>
      <c r="H658" s="253" t="s">
        <v>1</v>
      </c>
      <c r="I658" s="255"/>
      <c r="J658" s="255"/>
      <c r="K658" s="252"/>
      <c r="L658" s="252"/>
      <c r="M658" s="256"/>
      <c r="N658" s="257"/>
      <c r="O658" s="258"/>
      <c r="P658" s="258"/>
      <c r="Q658" s="258"/>
      <c r="R658" s="258"/>
      <c r="S658" s="258"/>
      <c r="T658" s="258"/>
      <c r="U658" s="258"/>
      <c r="V658" s="258"/>
      <c r="W658" s="258"/>
      <c r="X658" s="259"/>
      <c r="Y658" s="12"/>
      <c r="Z658" s="12"/>
      <c r="AA658" s="12"/>
      <c r="AB658" s="12"/>
      <c r="AC658" s="12"/>
      <c r="AD658" s="12"/>
      <c r="AE658" s="12"/>
      <c r="AT658" s="260" t="s">
        <v>149</v>
      </c>
      <c r="AU658" s="260" t="s">
        <v>85</v>
      </c>
      <c r="AV658" s="12" t="s">
        <v>85</v>
      </c>
      <c r="AW658" s="12" t="s">
        <v>5</v>
      </c>
      <c r="AX658" s="12" t="s">
        <v>77</v>
      </c>
      <c r="AY658" s="260" t="s">
        <v>139</v>
      </c>
    </row>
    <row r="659" s="13" customFormat="1">
      <c r="A659" s="13"/>
      <c r="B659" s="261"/>
      <c r="C659" s="262"/>
      <c r="D659" s="247" t="s">
        <v>149</v>
      </c>
      <c r="E659" s="263" t="s">
        <v>1</v>
      </c>
      <c r="F659" s="264" t="s">
        <v>522</v>
      </c>
      <c r="G659" s="262"/>
      <c r="H659" s="265">
        <v>0.71699999999999997</v>
      </c>
      <c r="I659" s="266"/>
      <c r="J659" s="266"/>
      <c r="K659" s="262"/>
      <c r="L659" s="262"/>
      <c r="M659" s="267"/>
      <c r="N659" s="268"/>
      <c r="O659" s="269"/>
      <c r="P659" s="269"/>
      <c r="Q659" s="269"/>
      <c r="R659" s="269"/>
      <c r="S659" s="269"/>
      <c r="T659" s="269"/>
      <c r="U659" s="269"/>
      <c r="V659" s="269"/>
      <c r="W659" s="269"/>
      <c r="X659" s="270"/>
      <c r="Y659" s="13"/>
      <c r="Z659" s="13"/>
      <c r="AA659" s="13"/>
      <c r="AB659" s="13"/>
      <c r="AC659" s="13"/>
      <c r="AD659" s="13"/>
      <c r="AE659" s="13"/>
      <c r="AT659" s="271" t="s">
        <v>149</v>
      </c>
      <c r="AU659" s="271" t="s">
        <v>85</v>
      </c>
      <c r="AV659" s="13" t="s">
        <v>87</v>
      </c>
      <c r="AW659" s="13" t="s">
        <v>5</v>
      </c>
      <c r="AX659" s="13" t="s">
        <v>77</v>
      </c>
      <c r="AY659" s="271" t="s">
        <v>139</v>
      </c>
    </row>
    <row r="660" s="12" customFormat="1">
      <c r="A660" s="12"/>
      <c r="B660" s="251"/>
      <c r="C660" s="252"/>
      <c r="D660" s="247" t="s">
        <v>149</v>
      </c>
      <c r="E660" s="253" t="s">
        <v>1</v>
      </c>
      <c r="F660" s="254" t="s">
        <v>170</v>
      </c>
      <c r="G660" s="252"/>
      <c r="H660" s="253" t="s">
        <v>1</v>
      </c>
      <c r="I660" s="255"/>
      <c r="J660" s="255"/>
      <c r="K660" s="252"/>
      <c r="L660" s="252"/>
      <c r="M660" s="256"/>
      <c r="N660" s="257"/>
      <c r="O660" s="258"/>
      <c r="P660" s="258"/>
      <c r="Q660" s="258"/>
      <c r="R660" s="258"/>
      <c r="S660" s="258"/>
      <c r="T660" s="258"/>
      <c r="U660" s="258"/>
      <c r="V660" s="258"/>
      <c r="W660" s="258"/>
      <c r="X660" s="259"/>
      <c r="Y660" s="12"/>
      <c r="Z660" s="12"/>
      <c r="AA660" s="12"/>
      <c r="AB660" s="12"/>
      <c r="AC660" s="12"/>
      <c r="AD660" s="12"/>
      <c r="AE660" s="12"/>
      <c r="AT660" s="260" t="s">
        <v>149</v>
      </c>
      <c r="AU660" s="260" t="s">
        <v>85</v>
      </c>
      <c r="AV660" s="12" t="s">
        <v>85</v>
      </c>
      <c r="AW660" s="12" t="s">
        <v>5</v>
      </c>
      <c r="AX660" s="12" t="s">
        <v>77</v>
      </c>
      <c r="AY660" s="260" t="s">
        <v>139</v>
      </c>
    </row>
    <row r="661" s="13" customFormat="1">
      <c r="A661" s="13"/>
      <c r="B661" s="261"/>
      <c r="C661" s="262"/>
      <c r="D661" s="247" t="s">
        <v>149</v>
      </c>
      <c r="E661" s="263" t="s">
        <v>1</v>
      </c>
      <c r="F661" s="264" t="s">
        <v>446</v>
      </c>
      <c r="G661" s="262"/>
      <c r="H661" s="265">
        <v>0.69499999999999995</v>
      </c>
      <c r="I661" s="266"/>
      <c r="J661" s="266"/>
      <c r="K661" s="262"/>
      <c r="L661" s="262"/>
      <c r="M661" s="267"/>
      <c r="N661" s="268"/>
      <c r="O661" s="269"/>
      <c r="P661" s="269"/>
      <c r="Q661" s="269"/>
      <c r="R661" s="269"/>
      <c r="S661" s="269"/>
      <c r="T661" s="269"/>
      <c r="U661" s="269"/>
      <c r="V661" s="269"/>
      <c r="W661" s="269"/>
      <c r="X661" s="270"/>
      <c r="Y661" s="13"/>
      <c r="Z661" s="13"/>
      <c r="AA661" s="13"/>
      <c r="AB661" s="13"/>
      <c r="AC661" s="13"/>
      <c r="AD661" s="13"/>
      <c r="AE661" s="13"/>
      <c r="AT661" s="271" t="s">
        <v>149</v>
      </c>
      <c r="AU661" s="271" t="s">
        <v>85</v>
      </c>
      <c r="AV661" s="13" t="s">
        <v>87</v>
      </c>
      <c r="AW661" s="13" t="s">
        <v>5</v>
      </c>
      <c r="AX661" s="13" t="s">
        <v>77</v>
      </c>
      <c r="AY661" s="271" t="s">
        <v>139</v>
      </c>
    </row>
    <row r="662" s="12" customFormat="1">
      <c r="A662" s="12"/>
      <c r="B662" s="251"/>
      <c r="C662" s="252"/>
      <c r="D662" s="247" t="s">
        <v>149</v>
      </c>
      <c r="E662" s="253" t="s">
        <v>1</v>
      </c>
      <c r="F662" s="254" t="s">
        <v>173</v>
      </c>
      <c r="G662" s="252"/>
      <c r="H662" s="253" t="s">
        <v>1</v>
      </c>
      <c r="I662" s="255"/>
      <c r="J662" s="255"/>
      <c r="K662" s="252"/>
      <c r="L662" s="252"/>
      <c r="M662" s="256"/>
      <c r="N662" s="257"/>
      <c r="O662" s="258"/>
      <c r="P662" s="258"/>
      <c r="Q662" s="258"/>
      <c r="R662" s="258"/>
      <c r="S662" s="258"/>
      <c r="T662" s="258"/>
      <c r="U662" s="258"/>
      <c r="V662" s="258"/>
      <c r="W662" s="258"/>
      <c r="X662" s="259"/>
      <c r="Y662" s="12"/>
      <c r="Z662" s="12"/>
      <c r="AA662" s="12"/>
      <c r="AB662" s="12"/>
      <c r="AC662" s="12"/>
      <c r="AD662" s="12"/>
      <c r="AE662" s="12"/>
      <c r="AT662" s="260" t="s">
        <v>149</v>
      </c>
      <c r="AU662" s="260" t="s">
        <v>85</v>
      </c>
      <c r="AV662" s="12" t="s">
        <v>85</v>
      </c>
      <c r="AW662" s="12" t="s">
        <v>5</v>
      </c>
      <c r="AX662" s="12" t="s">
        <v>77</v>
      </c>
      <c r="AY662" s="260" t="s">
        <v>139</v>
      </c>
    </row>
    <row r="663" s="13" customFormat="1">
      <c r="A663" s="13"/>
      <c r="B663" s="261"/>
      <c r="C663" s="262"/>
      <c r="D663" s="247" t="s">
        <v>149</v>
      </c>
      <c r="E663" s="263" t="s">
        <v>1</v>
      </c>
      <c r="F663" s="264" t="s">
        <v>447</v>
      </c>
      <c r="G663" s="262"/>
      <c r="H663" s="265">
        <v>0.628</v>
      </c>
      <c r="I663" s="266"/>
      <c r="J663" s="266"/>
      <c r="K663" s="262"/>
      <c r="L663" s="262"/>
      <c r="M663" s="267"/>
      <c r="N663" s="268"/>
      <c r="O663" s="269"/>
      <c r="P663" s="269"/>
      <c r="Q663" s="269"/>
      <c r="R663" s="269"/>
      <c r="S663" s="269"/>
      <c r="T663" s="269"/>
      <c r="U663" s="269"/>
      <c r="V663" s="269"/>
      <c r="W663" s="269"/>
      <c r="X663" s="270"/>
      <c r="Y663" s="13"/>
      <c r="Z663" s="13"/>
      <c r="AA663" s="13"/>
      <c r="AB663" s="13"/>
      <c r="AC663" s="13"/>
      <c r="AD663" s="13"/>
      <c r="AE663" s="13"/>
      <c r="AT663" s="271" t="s">
        <v>149</v>
      </c>
      <c r="AU663" s="271" t="s">
        <v>85</v>
      </c>
      <c r="AV663" s="13" t="s">
        <v>87</v>
      </c>
      <c r="AW663" s="13" t="s">
        <v>5</v>
      </c>
      <c r="AX663" s="13" t="s">
        <v>77</v>
      </c>
      <c r="AY663" s="271" t="s">
        <v>139</v>
      </c>
    </row>
    <row r="664" s="12" customFormat="1">
      <c r="A664" s="12"/>
      <c r="B664" s="251"/>
      <c r="C664" s="252"/>
      <c r="D664" s="247" t="s">
        <v>149</v>
      </c>
      <c r="E664" s="253" t="s">
        <v>1</v>
      </c>
      <c r="F664" s="254" t="s">
        <v>523</v>
      </c>
      <c r="G664" s="252"/>
      <c r="H664" s="253" t="s">
        <v>1</v>
      </c>
      <c r="I664" s="255"/>
      <c r="J664" s="255"/>
      <c r="K664" s="252"/>
      <c r="L664" s="252"/>
      <c r="M664" s="256"/>
      <c r="N664" s="257"/>
      <c r="O664" s="258"/>
      <c r="P664" s="258"/>
      <c r="Q664" s="258"/>
      <c r="R664" s="258"/>
      <c r="S664" s="258"/>
      <c r="T664" s="258"/>
      <c r="U664" s="258"/>
      <c r="V664" s="258"/>
      <c r="W664" s="258"/>
      <c r="X664" s="259"/>
      <c r="Y664" s="12"/>
      <c r="Z664" s="12"/>
      <c r="AA664" s="12"/>
      <c r="AB664" s="12"/>
      <c r="AC664" s="12"/>
      <c r="AD664" s="12"/>
      <c r="AE664" s="12"/>
      <c r="AT664" s="260" t="s">
        <v>149</v>
      </c>
      <c r="AU664" s="260" t="s">
        <v>85</v>
      </c>
      <c r="AV664" s="12" t="s">
        <v>85</v>
      </c>
      <c r="AW664" s="12" t="s">
        <v>5</v>
      </c>
      <c r="AX664" s="12" t="s">
        <v>77</v>
      </c>
      <c r="AY664" s="260" t="s">
        <v>139</v>
      </c>
    </row>
    <row r="665" s="13" customFormat="1">
      <c r="A665" s="13"/>
      <c r="B665" s="261"/>
      <c r="C665" s="262"/>
      <c r="D665" s="247" t="s">
        <v>149</v>
      </c>
      <c r="E665" s="263" t="s">
        <v>1</v>
      </c>
      <c r="F665" s="264" t="s">
        <v>448</v>
      </c>
      <c r="G665" s="262"/>
      <c r="H665" s="265">
        <v>0.127</v>
      </c>
      <c r="I665" s="266"/>
      <c r="J665" s="266"/>
      <c r="K665" s="262"/>
      <c r="L665" s="262"/>
      <c r="M665" s="267"/>
      <c r="N665" s="268"/>
      <c r="O665" s="269"/>
      <c r="P665" s="269"/>
      <c r="Q665" s="269"/>
      <c r="R665" s="269"/>
      <c r="S665" s="269"/>
      <c r="T665" s="269"/>
      <c r="U665" s="269"/>
      <c r="V665" s="269"/>
      <c r="W665" s="269"/>
      <c r="X665" s="270"/>
      <c r="Y665" s="13"/>
      <c r="Z665" s="13"/>
      <c r="AA665" s="13"/>
      <c r="AB665" s="13"/>
      <c r="AC665" s="13"/>
      <c r="AD665" s="13"/>
      <c r="AE665" s="13"/>
      <c r="AT665" s="271" t="s">
        <v>149</v>
      </c>
      <c r="AU665" s="271" t="s">
        <v>85</v>
      </c>
      <c r="AV665" s="13" t="s">
        <v>87</v>
      </c>
      <c r="AW665" s="13" t="s">
        <v>5</v>
      </c>
      <c r="AX665" s="13" t="s">
        <v>77</v>
      </c>
      <c r="AY665" s="271" t="s">
        <v>139</v>
      </c>
    </row>
    <row r="666" s="14" customFormat="1">
      <c r="A666" s="14"/>
      <c r="B666" s="272"/>
      <c r="C666" s="273"/>
      <c r="D666" s="247" t="s">
        <v>149</v>
      </c>
      <c r="E666" s="274" t="s">
        <v>1</v>
      </c>
      <c r="F666" s="275" t="s">
        <v>154</v>
      </c>
      <c r="G666" s="273"/>
      <c r="H666" s="276">
        <v>2.1669999999999998</v>
      </c>
      <c r="I666" s="277"/>
      <c r="J666" s="277"/>
      <c r="K666" s="273"/>
      <c r="L666" s="273"/>
      <c r="M666" s="278"/>
      <c r="N666" s="279"/>
      <c r="O666" s="280"/>
      <c r="P666" s="280"/>
      <c r="Q666" s="280"/>
      <c r="R666" s="280"/>
      <c r="S666" s="280"/>
      <c r="T666" s="280"/>
      <c r="U666" s="280"/>
      <c r="V666" s="280"/>
      <c r="W666" s="280"/>
      <c r="X666" s="281"/>
      <c r="Y666" s="14"/>
      <c r="Z666" s="14"/>
      <c r="AA666" s="14"/>
      <c r="AB666" s="14"/>
      <c r="AC666" s="14"/>
      <c r="AD666" s="14"/>
      <c r="AE666" s="14"/>
      <c r="AT666" s="282" t="s">
        <v>149</v>
      </c>
      <c r="AU666" s="282" t="s">
        <v>85</v>
      </c>
      <c r="AV666" s="14" t="s">
        <v>146</v>
      </c>
      <c r="AW666" s="14" t="s">
        <v>5</v>
      </c>
      <c r="AX666" s="14" t="s">
        <v>85</v>
      </c>
      <c r="AY666" s="282" t="s">
        <v>139</v>
      </c>
    </row>
    <row r="667" s="2" customFormat="1" ht="21.75" customHeight="1">
      <c r="A667" s="37"/>
      <c r="B667" s="38"/>
      <c r="C667" s="283" t="s">
        <v>524</v>
      </c>
      <c r="D667" s="283" t="s">
        <v>409</v>
      </c>
      <c r="E667" s="284" t="s">
        <v>525</v>
      </c>
      <c r="F667" s="285" t="s">
        <v>526</v>
      </c>
      <c r="G667" s="286" t="s">
        <v>143</v>
      </c>
      <c r="H667" s="287">
        <v>199.69200000000001</v>
      </c>
      <c r="I667" s="288"/>
      <c r="J667" s="288"/>
      <c r="K667" s="289">
        <f>ROUND(P667*H667,2)</f>
        <v>0</v>
      </c>
      <c r="L667" s="285" t="s">
        <v>144</v>
      </c>
      <c r="M667" s="43"/>
      <c r="N667" s="290" t="s">
        <v>1</v>
      </c>
      <c r="O667" s="241" t="s">
        <v>40</v>
      </c>
      <c r="P667" s="242">
        <f>I667+J667</f>
        <v>0</v>
      </c>
      <c r="Q667" s="242">
        <f>ROUND(I667*H667,2)</f>
        <v>0</v>
      </c>
      <c r="R667" s="242">
        <f>ROUND(J667*H667,2)</f>
        <v>0</v>
      </c>
      <c r="S667" s="90"/>
      <c r="T667" s="243">
        <f>S667*H667</f>
        <v>0</v>
      </c>
      <c r="U667" s="243">
        <v>0</v>
      </c>
      <c r="V667" s="243">
        <f>U667*H667</f>
        <v>0</v>
      </c>
      <c r="W667" s="243">
        <v>0</v>
      </c>
      <c r="X667" s="244">
        <f>W667*H667</f>
        <v>0</v>
      </c>
      <c r="Y667" s="37"/>
      <c r="Z667" s="37"/>
      <c r="AA667" s="37"/>
      <c r="AB667" s="37"/>
      <c r="AC667" s="37"/>
      <c r="AD667" s="37"/>
      <c r="AE667" s="37"/>
      <c r="AR667" s="245" t="s">
        <v>146</v>
      </c>
      <c r="AT667" s="245" t="s">
        <v>409</v>
      </c>
      <c r="AU667" s="245" t="s">
        <v>85</v>
      </c>
      <c r="AY667" s="16" t="s">
        <v>139</v>
      </c>
      <c r="BE667" s="246">
        <f>IF(O667="základní",K667,0)</f>
        <v>0</v>
      </c>
      <c r="BF667" s="246">
        <f>IF(O667="snížená",K667,0)</f>
        <v>0</v>
      </c>
      <c r="BG667" s="246">
        <f>IF(O667="zákl. přenesená",K667,0)</f>
        <v>0</v>
      </c>
      <c r="BH667" s="246">
        <f>IF(O667="sníž. přenesená",K667,0)</f>
        <v>0</v>
      </c>
      <c r="BI667" s="246">
        <f>IF(O667="nulová",K667,0)</f>
        <v>0</v>
      </c>
      <c r="BJ667" s="16" t="s">
        <v>85</v>
      </c>
      <c r="BK667" s="246">
        <f>ROUND(P667*H667,2)</f>
        <v>0</v>
      </c>
      <c r="BL667" s="16" t="s">
        <v>146</v>
      </c>
      <c r="BM667" s="245" t="s">
        <v>527</v>
      </c>
    </row>
    <row r="668" s="2" customFormat="1">
      <c r="A668" s="37"/>
      <c r="B668" s="38"/>
      <c r="C668" s="39"/>
      <c r="D668" s="247" t="s">
        <v>148</v>
      </c>
      <c r="E668" s="39"/>
      <c r="F668" s="248" t="s">
        <v>528</v>
      </c>
      <c r="G668" s="39"/>
      <c r="H668" s="39"/>
      <c r="I668" s="144"/>
      <c r="J668" s="144"/>
      <c r="K668" s="39"/>
      <c r="L668" s="39"/>
      <c r="M668" s="43"/>
      <c r="N668" s="249"/>
      <c r="O668" s="250"/>
      <c r="P668" s="90"/>
      <c r="Q668" s="90"/>
      <c r="R668" s="90"/>
      <c r="S668" s="90"/>
      <c r="T668" s="90"/>
      <c r="U668" s="90"/>
      <c r="V668" s="90"/>
      <c r="W668" s="90"/>
      <c r="X668" s="91"/>
      <c r="Y668" s="37"/>
      <c r="Z668" s="37"/>
      <c r="AA668" s="37"/>
      <c r="AB668" s="37"/>
      <c r="AC668" s="37"/>
      <c r="AD668" s="37"/>
      <c r="AE668" s="37"/>
      <c r="AT668" s="16" t="s">
        <v>148</v>
      </c>
      <c r="AU668" s="16" t="s">
        <v>85</v>
      </c>
    </row>
    <row r="669" s="12" customFormat="1">
      <c r="A669" s="12"/>
      <c r="B669" s="251"/>
      <c r="C669" s="252"/>
      <c r="D669" s="247" t="s">
        <v>149</v>
      </c>
      <c r="E669" s="253" t="s">
        <v>1</v>
      </c>
      <c r="F669" s="254" t="s">
        <v>529</v>
      </c>
      <c r="G669" s="252"/>
      <c r="H669" s="253" t="s">
        <v>1</v>
      </c>
      <c r="I669" s="255"/>
      <c r="J669" s="255"/>
      <c r="K669" s="252"/>
      <c r="L669" s="252"/>
      <c r="M669" s="256"/>
      <c r="N669" s="257"/>
      <c r="O669" s="258"/>
      <c r="P669" s="258"/>
      <c r="Q669" s="258"/>
      <c r="R669" s="258"/>
      <c r="S669" s="258"/>
      <c r="T669" s="258"/>
      <c r="U669" s="258"/>
      <c r="V669" s="258"/>
      <c r="W669" s="258"/>
      <c r="X669" s="259"/>
      <c r="Y669" s="12"/>
      <c r="Z669" s="12"/>
      <c r="AA669" s="12"/>
      <c r="AB669" s="12"/>
      <c r="AC669" s="12"/>
      <c r="AD669" s="12"/>
      <c r="AE669" s="12"/>
      <c r="AT669" s="260" t="s">
        <v>149</v>
      </c>
      <c r="AU669" s="260" t="s">
        <v>85</v>
      </c>
      <c r="AV669" s="12" t="s">
        <v>85</v>
      </c>
      <c r="AW669" s="12" t="s">
        <v>5</v>
      </c>
      <c r="AX669" s="12" t="s">
        <v>77</v>
      </c>
      <c r="AY669" s="260" t="s">
        <v>139</v>
      </c>
    </row>
    <row r="670" s="13" customFormat="1">
      <c r="A670" s="13"/>
      <c r="B670" s="261"/>
      <c r="C670" s="262"/>
      <c r="D670" s="247" t="s">
        <v>149</v>
      </c>
      <c r="E670" s="263" t="s">
        <v>1</v>
      </c>
      <c r="F670" s="264" t="s">
        <v>530</v>
      </c>
      <c r="G670" s="262"/>
      <c r="H670" s="265">
        <v>199.69200000000001</v>
      </c>
      <c r="I670" s="266"/>
      <c r="J670" s="266"/>
      <c r="K670" s="262"/>
      <c r="L670" s="262"/>
      <c r="M670" s="267"/>
      <c r="N670" s="268"/>
      <c r="O670" s="269"/>
      <c r="P670" s="269"/>
      <c r="Q670" s="269"/>
      <c r="R670" s="269"/>
      <c r="S670" s="269"/>
      <c r="T670" s="269"/>
      <c r="U670" s="269"/>
      <c r="V670" s="269"/>
      <c r="W670" s="269"/>
      <c r="X670" s="270"/>
      <c r="Y670" s="13"/>
      <c r="Z670" s="13"/>
      <c r="AA670" s="13"/>
      <c r="AB670" s="13"/>
      <c r="AC670" s="13"/>
      <c r="AD670" s="13"/>
      <c r="AE670" s="13"/>
      <c r="AT670" s="271" t="s">
        <v>149</v>
      </c>
      <c r="AU670" s="271" t="s">
        <v>85</v>
      </c>
      <c r="AV670" s="13" t="s">
        <v>87</v>
      </c>
      <c r="AW670" s="13" t="s">
        <v>5</v>
      </c>
      <c r="AX670" s="13" t="s">
        <v>77</v>
      </c>
      <c r="AY670" s="271" t="s">
        <v>139</v>
      </c>
    </row>
    <row r="671" s="14" customFormat="1">
      <c r="A671" s="14"/>
      <c r="B671" s="272"/>
      <c r="C671" s="273"/>
      <c r="D671" s="247" t="s">
        <v>149</v>
      </c>
      <c r="E671" s="274" t="s">
        <v>1</v>
      </c>
      <c r="F671" s="275" t="s">
        <v>154</v>
      </c>
      <c r="G671" s="273"/>
      <c r="H671" s="276">
        <v>199.69200000000001</v>
      </c>
      <c r="I671" s="277"/>
      <c r="J671" s="277"/>
      <c r="K671" s="273"/>
      <c r="L671" s="273"/>
      <c r="M671" s="278"/>
      <c r="N671" s="279"/>
      <c r="O671" s="280"/>
      <c r="P671" s="280"/>
      <c r="Q671" s="280"/>
      <c r="R671" s="280"/>
      <c r="S671" s="280"/>
      <c r="T671" s="280"/>
      <c r="U671" s="280"/>
      <c r="V671" s="280"/>
      <c r="W671" s="280"/>
      <c r="X671" s="281"/>
      <c r="Y671" s="14"/>
      <c r="Z671" s="14"/>
      <c r="AA671" s="14"/>
      <c r="AB671" s="14"/>
      <c r="AC671" s="14"/>
      <c r="AD671" s="14"/>
      <c r="AE671" s="14"/>
      <c r="AT671" s="282" t="s">
        <v>149</v>
      </c>
      <c r="AU671" s="282" t="s">
        <v>85</v>
      </c>
      <c r="AV671" s="14" t="s">
        <v>146</v>
      </c>
      <c r="AW671" s="14" t="s">
        <v>5</v>
      </c>
      <c r="AX671" s="14" t="s">
        <v>85</v>
      </c>
      <c r="AY671" s="282" t="s">
        <v>139</v>
      </c>
    </row>
    <row r="672" s="2" customFormat="1" ht="21.75" customHeight="1">
      <c r="A672" s="37"/>
      <c r="B672" s="38"/>
      <c r="C672" s="283" t="s">
        <v>531</v>
      </c>
      <c r="D672" s="283" t="s">
        <v>409</v>
      </c>
      <c r="E672" s="284" t="s">
        <v>532</v>
      </c>
      <c r="F672" s="285" t="s">
        <v>533</v>
      </c>
      <c r="G672" s="286" t="s">
        <v>443</v>
      </c>
      <c r="H672" s="287">
        <v>2.1669999999999998</v>
      </c>
      <c r="I672" s="288"/>
      <c r="J672" s="288"/>
      <c r="K672" s="289">
        <f>ROUND(P672*H672,2)</f>
        <v>0</v>
      </c>
      <c r="L672" s="285" t="s">
        <v>144</v>
      </c>
      <c r="M672" s="43"/>
      <c r="N672" s="290" t="s">
        <v>1</v>
      </c>
      <c r="O672" s="241" t="s">
        <v>40</v>
      </c>
      <c r="P672" s="242">
        <f>I672+J672</f>
        <v>0</v>
      </c>
      <c r="Q672" s="242">
        <f>ROUND(I672*H672,2)</f>
        <v>0</v>
      </c>
      <c r="R672" s="242">
        <f>ROUND(J672*H672,2)</f>
        <v>0</v>
      </c>
      <c r="S672" s="90"/>
      <c r="T672" s="243">
        <f>S672*H672</f>
        <v>0</v>
      </c>
      <c r="U672" s="243">
        <v>0</v>
      </c>
      <c r="V672" s="243">
        <f>U672*H672</f>
        <v>0</v>
      </c>
      <c r="W672" s="243">
        <v>0</v>
      </c>
      <c r="X672" s="244">
        <f>W672*H672</f>
        <v>0</v>
      </c>
      <c r="Y672" s="37"/>
      <c r="Z672" s="37"/>
      <c r="AA672" s="37"/>
      <c r="AB672" s="37"/>
      <c r="AC672" s="37"/>
      <c r="AD672" s="37"/>
      <c r="AE672" s="37"/>
      <c r="AR672" s="245" t="s">
        <v>146</v>
      </c>
      <c r="AT672" s="245" t="s">
        <v>409</v>
      </c>
      <c r="AU672" s="245" t="s">
        <v>85</v>
      </c>
      <c r="AY672" s="16" t="s">
        <v>139</v>
      </c>
      <c r="BE672" s="246">
        <f>IF(O672="základní",K672,0)</f>
        <v>0</v>
      </c>
      <c r="BF672" s="246">
        <f>IF(O672="snížená",K672,0)</f>
        <v>0</v>
      </c>
      <c r="BG672" s="246">
        <f>IF(O672="zákl. přenesená",K672,0)</f>
        <v>0</v>
      </c>
      <c r="BH672" s="246">
        <f>IF(O672="sníž. přenesená",K672,0)</f>
        <v>0</v>
      </c>
      <c r="BI672" s="246">
        <f>IF(O672="nulová",K672,0)</f>
        <v>0</v>
      </c>
      <c r="BJ672" s="16" t="s">
        <v>85</v>
      </c>
      <c r="BK672" s="246">
        <f>ROUND(P672*H672,2)</f>
        <v>0</v>
      </c>
      <c r="BL672" s="16" t="s">
        <v>146</v>
      </c>
      <c r="BM672" s="245" t="s">
        <v>534</v>
      </c>
    </row>
    <row r="673" s="2" customFormat="1">
      <c r="A673" s="37"/>
      <c r="B673" s="38"/>
      <c r="C673" s="39"/>
      <c r="D673" s="247" t="s">
        <v>148</v>
      </c>
      <c r="E673" s="39"/>
      <c r="F673" s="248" t="s">
        <v>535</v>
      </c>
      <c r="G673" s="39"/>
      <c r="H673" s="39"/>
      <c r="I673" s="144"/>
      <c r="J673" s="144"/>
      <c r="K673" s="39"/>
      <c r="L673" s="39"/>
      <c r="M673" s="43"/>
      <c r="N673" s="249"/>
      <c r="O673" s="250"/>
      <c r="P673" s="90"/>
      <c r="Q673" s="90"/>
      <c r="R673" s="90"/>
      <c r="S673" s="90"/>
      <c r="T673" s="90"/>
      <c r="U673" s="90"/>
      <c r="V673" s="90"/>
      <c r="W673" s="90"/>
      <c r="X673" s="91"/>
      <c r="Y673" s="37"/>
      <c r="Z673" s="37"/>
      <c r="AA673" s="37"/>
      <c r="AB673" s="37"/>
      <c r="AC673" s="37"/>
      <c r="AD673" s="37"/>
      <c r="AE673" s="37"/>
      <c r="AT673" s="16" t="s">
        <v>148</v>
      </c>
      <c r="AU673" s="16" t="s">
        <v>85</v>
      </c>
    </row>
    <row r="674" s="12" customFormat="1">
      <c r="A674" s="12"/>
      <c r="B674" s="251"/>
      <c r="C674" s="252"/>
      <c r="D674" s="247" t="s">
        <v>149</v>
      </c>
      <c r="E674" s="253" t="s">
        <v>1</v>
      </c>
      <c r="F674" s="254" t="s">
        <v>167</v>
      </c>
      <c r="G674" s="252"/>
      <c r="H674" s="253" t="s">
        <v>1</v>
      </c>
      <c r="I674" s="255"/>
      <c r="J674" s="255"/>
      <c r="K674" s="252"/>
      <c r="L674" s="252"/>
      <c r="M674" s="256"/>
      <c r="N674" s="257"/>
      <c r="O674" s="258"/>
      <c r="P674" s="258"/>
      <c r="Q674" s="258"/>
      <c r="R674" s="258"/>
      <c r="S674" s="258"/>
      <c r="T674" s="258"/>
      <c r="U674" s="258"/>
      <c r="V674" s="258"/>
      <c r="W674" s="258"/>
      <c r="X674" s="259"/>
      <c r="Y674" s="12"/>
      <c r="Z674" s="12"/>
      <c r="AA674" s="12"/>
      <c r="AB674" s="12"/>
      <c r="AC674" s="12"/>
      <c r="AD674" s="12"/>
      <c r="AE674" s="12"/>
      <c r="AT674" s="260" t="s">
        <v>149</v>
      </c>
      <c r="AU674" s="260" t="s">
        <v>85</v>
      </c>
      <c r="AV674" s="12" t="s">
        <v>85</v>
      </c>
      <c r="AW674" s="12" t="s">
        <v>5</v>
      </c>
      <c r="AX674" s="12" t="s">
        <v>77</v>
      </c>
      <c r="AY674" s="260" t="s">
        <v>139</v>
      </c>
    </row>
    <row r="675" s="13" customFormat="1">
      <c r="A675" s="13"/>
      <c r="B675" s="261"/>
      <c r="C675" s="262"/>
      <c r="D675" s="247" t="s">
        <v>149</v>
      </c>
      <c r="E675" s="263" t="s">
        <v>1</v>
      </c>
      <c r="F675" s="264" t="s">
        <v>522</v>
      </c>
      <c r="G675" s="262"/>
      <c r="H675" s="265">
        <v>0.71699999999999997</v>
      </c>
      <c r="I675" s="266"/>
      <c r="J675" s="266"/>
      <c r="K675" s="262"/>
      <c r="L675" s="262"/>
      <c r="M675" s="267"/>
      <c r="N675" s="268"/>
      <c r="O675" s="269"/>
      <c r="P675" s="269"/>
      <c r="Q675" s="269"/>
      <c r="R675" s="269"/>
      <c r="S675" s="269"/>
      <c r="T675" s="269"/>
      <c r="U675" s="269"/>
      <c r="V675" s="269"/>
      <c r="W675" s="269"/>
      <c r="X675" s="270"/>
      <c r="Y675" s="13"/>
      <c r="Z675" s="13"/>
      <c r="AA675" s="13"/>
      <c r="AB675" s="13"/>
      <c r="AC675" s="13"/>
      <c r="AD675" s="13"/>
      <c r="AE675" s="13"/>
      <c r="AT675" s="271" t="s">
        <v>149</v>
      </c>
      <c r="AU675" s="271" t="s">
        <v>85</v>
      </c>
      <c r="AV675" s="13" t="s">
        <v>87</v>
      </c>
      <c r="AW675" s="13" t="s">
        <v>5</v>
      </c>
      <c r="AX675" s="13" t="s">
        <v>77</v>
      </c>
      <c r="AY675" s="271" t="s">
        <v>139</v>
      </c>
    </row>
    <row r="676" s="12" customFormat="1">
      <c r="A676" s="12"/>
      <c r="B676" s="251"/>
      <c r="C676" s="252"/>
      <c r="D676" s="247" t="s">
        <v>149</v>
      </c>
      <c r="E676" s="253" t="s">
        <v>1</v>
      </c>
      <c r="F676" s="254" t="s">
        <v>170</v>
      </c>
      <c r="G676" s="252"/>
      <c r="H676" s="253" t="s">
        <v>1</v>
      </c>
      <c r="I676" s="255"/>
      <c r="J676" s="255"/>
      <c r="K676" s="252"/>
      <c r="L676" s="252"/>
      <c r="M676" s="256"/>
      <c r="N676" s="257"/>
      <c r="O676" s="258"/>
      <c r="P676" s="258"/>
      <c r="Q676" s="258"/>
      <c r="R676" s="258"/>
      <c r="S676" s="258"/>
      <c r="T676" s="258"/>
      <c r="U676" s="258"/>
      <c r="V676" s="258"/>
      <c r="W676" s="258"/>
      <c r="X676" s="259"/>
      <c r="Y676" s="12"/>
      <c r="Z676" s="12"/>
      <c r="AA676" s="12"/>
      <c r="AB676" s="12"/>
      <c r="AC676" s="12"/>
      <c r="AD676" s="12"/>
      <c r="AE676" s="12"/>
      <c r="AT676" s="260" t="s">
        <v>149</v>
      </c>
      <c r="AU676" s="260" t="s">
        <v>85</v>
      </c>
      <c r="AV676" s="12" t="s">
        <v>85</v>
      </c>
      <c r="AW676" s="12" t="s">
        <v>5</v>
      </c>
      <c r="AX676" s="12" t="s">
        <v>77</v>
      </c>
      <c r="AY676" s="260" t="s">
        <v>139</v>
      </c>
    </row>
    <row r="677" s="13" customFormat="1">
      <c r="A677" s="13"/>
      <c r="B677" s="261"/>
      <c r="C677" s="262"/>
      <c r="D677" s="247" t="s">
        <v>149</v>
      </c>
      <c r="E677" s="263" t="s">
        <v>1</v>
      </c>
      <c r="F677" s="264" t="s">
        <v>446</v>
      </c>
      <c r="G677" s="262"/>
      <c r="H677" s="265">
        <v>0.69499999999999995</v>
      </c>
      <c r="I677" s="266"/>
      <c r="J677" s="266"/>
      <c r="K677" s="262"/>
      <c r="L677" s="262"/>
      <c r="M677" s="267"/>
      <c r="N677" s="268"/>
      <c r="O677" s="269"/>
      <c r="P677" s="269"/>
      <c r="Q677" s="269"/>
      <c r="R677" s="269"/>
      <c r="S677" s="269"/>
      <c r="T677" s="269"/>
      <c r="U677" s="269"/>
      <c r="V677" s="269"/>
      <c r="W677" s="269"/>
      <c r="X677" s="270"/>
      <c r="Y677" s="13"/>
      <c r="Z677" s="13"/>
      <c r="AA677" s="13"/>
      <c r="AB677" s="13"/>
      <c r="AC677" s="13"/>
      <c r="AD677" s="13"/>
      <c r="AE677" s="13"/>
      <c r="AT677" s="271" t="s">
        <v>149</v>
      </c>
      <c r="AU677" s="271" t="s">
        <v>85</v>
      </c>
      <c r="AV677" s="13" t="s">
        <v>87</v>
      </c>
      <c r="AW677" s="13" t="s">
        <v>5</v>
      </c>
      <c r="AX677" s="13" t="s">
        <v>77</v>
      </c>
      <c r="AY677" s="271" t="s">
        <v>139</v>
      </c>
    </row>
    <row r="678" s="12" customFormat="1">
      <c r="A678" s="12"/>
      <c r="B678" s="251"/>
      <c r="C678" s="252"/>
      <c r="D678" s="247" t="s">
        <v>149</v>
      </c>
      <c r="E678" s="253" t="s">
        <v>1</v>
      </c>
      <c r="F678" s="254" t="s">
        <v>173</v>
      </c>
      <c r="G678" s="252"/>
      <c r="H678" s="253" t="s">
        <v>1</v>
      </c>
      <c r="I678" s="255"/>
      <c r="J678" s="255"/>
      <c r="K678" s="252"/>
      <c r="L678" s="252"/>
      <c r="M678" s="256"/>
      <c r="N678" s="257"/>
      <c r="O678" s="258"/>
      <c r="P678" s="258"/>
      <c r="Q678" s="258"/>
      <c r="R678" s="258"/>
      <c r="S678" s="258"/>
      <c r="T678" s="258"/>
      <c r="U678" s="258"/>
      <c r="V678" s="258"/>
      <c r="W678" s="258"/>
      <c r="X678" s="259"/>
      <c r="Y678" s="12"/>
      <c r="Z678" s="12"/>
      <c r="AA678" s="12"/>
      <c r="AB678" s="12"/>
      <c r="AC678" s="12"/>
      <c r="AD678" s="12"/>
      <c r="AE678" s="12"/>
      <c r="AT678" s="260" t="s">
        <v>149</v>
      </c>
      <c r="AU678" s="260" t="s">
        <v>85</v>
      </c>
      <c r="AV678" s="12" t="s">
        <v>85</v>
      </c>
      <c r="AW678" s="12" t="s">
        <v>5</v>
      </c>
      <c r="AX678" s="12" t="s">
        <v>77</v>
      </c>
      <c r="AY678" s="260" t="s">
        <v>139</v>
      </c>
    </row>
    <row r="679" s="13" customFormat="1">
      <c r="A679" s="13"/>
      <c r="B679" s="261"/>
      <c r="C679" s="262"/>
      <c r="D679" s="247" t="s">
        <v>149</v>
      </c>
      <c r="E679" s="263" t="s">
        <v>1</v>
      </c>
      <c r="F679" s="264" t="s">
        <v>447</v>
      </c>
      <c r="G679" s="262"/>
      <c r="H679" s="265">
        <v>0.628</v>
      </c>
      <c r="I679" s="266"/>
      <c r="J679" s="266"/>
      <c r="K679" s="262"/>
      <c r="L679" s="262"/>
      <c r="M679" s="267"/>
      <c r="N679" s="268"/>
      <c r="O679" s="269"/>
      <c r="P679" s="269"/>
      <c r="Q679" s="269"/>
      <c r="R679" s="269"/>
      <c r="S679" s="269"/>
      <c r="T679" s="269"/>
      <c r="U679" s="269"/>
      <c r="V679" s="269"/>
      <c r="W679" s="269"/>
      <c r="X679" s="270"/>
      <c r="Y679" s="13"/>
      <c r="Z679" s="13"/>
      <c r="AA679" s="13"/>
      <c r="AB679" s="13"/>
      <c r="AC679" s="13"/>
      <c r="AD679" s="13"/>
      <c r="AE679" s="13"/>
      <c r="AT679" s="271" t="s">
        <v>149</v>
      </c>
      <c r="AU679" s="271" t="s">
        <v>85</v>
      </c>
      <c r="AV679" s="13" t="s">
        <v>87</v>
      </c>
      <c r="AW679" s="13" t="s">
        <v>5</v>
      </c>
      <c r="AX679" s="13" t="s">
        <v>77</v>
      </c>
      <c r="AY679" s="271" t="s">
        <v>139</v>
      </c>
    </row>
    <row r="680" s="12" customFormat="1">
      <c r="A680" s="12"/>
      <c r="B680" s="251"/>
      <c r="C680" s="252"/>
      <c r="D680" s="247" t="s">
        <v>149</v>
      </c>
      <c r="E680" s="253" t="s">
        <v>1</v>
      </c>
      <c r="F680" s="254" t="s">
        <v>523</v>
      </c>
      <c r="G680" s="252"/>
      <c r="H680" s="253" t="s">
        <v>1</v>
      </c>
      <c r="I680" s="255"/>
      <c r="J680" s="255"/>
      <c r="K680" s="252"/>
      <c r="L680" s="252"/>
      <c r="M680" s="256"/>
      <c r="N680" s="257"/>
      <c r="O680" s="258"/>
      <c r="P680" s="258"/>
      <c r="Q680" s="258"/>
      <c r="R680" s="258"/>
      <c r="S680" s="258"/>
      <c r="T680" s="258"/>
      <c r="U680" s="258"/>
      <c r="V680" s="258"/>
      <c r="W680" s="258"/>
      <c r="X680" s="259"/>
      <c r="Y680" s="12"/>
      <c r="Z680" s="12"/>
      <c r="AA680" s="12"/>
      <c r="AB680" s="12"/>
      <c r="AC680" s="12"/>
      <c r="AD680" s="12"/>
      <c r="AE680" s="12"/>
      <c r="AT680" s="260" t="s">
        <v>149</v>
      </c>
      <c r="AU680" s="260" t="s">
        <v>85</v>
      </c>
      <c r="AV680" s="12" t="s">
        <v>85</v>
      </c>
      <c r="AW680" s="12" t="s">
        <v>5</v>
      </c>
      <c r="AX680" s="12" t="s">
        <v>77</v>
      </c>
      <c r="AY680" s="260" t="s">
        <v>139</v>
      </c>
    </row>
    <row r="681" s="13" customFormat="1">
      <c r="A681" s="13"/>
      <c r="B681" s="261"/>
      <c r="C681" s="262"/>
      <c r="D681" s="247" t="s">
        <v>149</v>
      </c>
      <c r="E681" s="263" t="s">
        <v>1</v>
      </c>
      <c r="F681" s="264" t="s">
        <v>448</v>
      </c>
      <c r="G681" s="262"/>
      <c r="H681" s="265">
        <v>0.127</v>
      </c>
      <c r="I681" s="266"/>
      <c r="J681" s="266"/>
      <c r="K681" s="262"/>
      <c r="L681" s="262"/>
      <c r="M681" s="267"/>
      <c r="N681" s="268"/>
      <c r="O681" s="269"/>
      <c r="P681" s="269"/>
      <c r="Q681" s="269"/>
      <c r="R681" s="269"/>
      <c r="S681" s="269"/>
      <c r="T681" s="269"/>
      <c r="U681" s="269"/>
      <c r="V681" s="269"/>
      <c r="W681" s="269"/>
      <c r="X681" s="270"/>
      <c r="Y681" s="13"/>
      <c r="Z681" s="13"/>
      <c r="AA681" s="13"/>
      <c r="AB681" s="13"/>
      <c r="AC681" s="13"/>
      <c r="AD681" s="13"/>
      <c r="AE681" s="13"/>
      <c r="AT681" s="271" t="s">
        <v>149</v>
      </c>
      <c r="AU681" s="271" t="s">
        <v>85</v>
      </c>
      <c r="AV681" s="13" t="s">
        <v>87</v>
      </c>
      <c r="AW681" s="13" t="s">
        <v>5</v>
      </c>
      <c r="AX681" s="13" t="s">
        <v>77</v>
      </c>
      <c r="AY681" s="271" t="s">
        <v>139</v>
      </c>
    </row>
    <row r="682" s="14" customFormat="1">
      <c r="A682" s="14"/>
      <c r="B682" s="272"/>
      <c r="C682" s="273"/>
      <c r="D682" s="247" t="s">
        <v>149</v>
      </c>
      <c r="E682" s="274" t="s">
        <v>1</v>
      </c>
      <c r="F682" s="275" t="s">
        <v>154</v>
      </c>
      <c r="G682" s="273"/>
      <c r="H682" s="276">
        <v>2.1669999999999998</v>
      </c>
      <c r="I682" s="277"/>
      <c r="J682" s="277"/>
      <c r="K682" s="273"/>
      <c r="L682" s="273"/>
      <c r="M682" s="278"/>
      <c r="N682" s="279"/>
      <c r="O682" s="280"/>
      <c r="P682" s="280"/>
      <c r="Q682" s="280"/>
      <c r="R682" s="280"/>
      <c r="S682" s="280"/>
      <c r="T682" s="280"/>
      <c r="U682" s="280"/>
      <c r="V682" s="280"/>
      <c r="W682" s="280"/>
      <c r="X682" s="281"/>
      <c r="Y682" s="14"/>
      <c r="Z682" s="14"/>
      <c r="AA682" s="14"/>
      <c r="AB682" s="14"/>
      <c r="AC682" s="14"/>
      <c r="AD682" s="14"/>
      <c r="AE682" s="14"/>
      <c r="AT682" s="282" t="s">
        <v>149</v>
      </c>
      <c r="AU682" s="282" t="s">
        <v>85</v>
      </c>
      <c r="AV682" s="14" t="s">
        <v>146</v>
      </c>
      <c r="AW682" s="14" t="s">
        <v>5</v>
      </c>
      <c r="AX682" s="14" t="s">
        <v>85</v>
      </c>
      <c r="AY682" s="282" t="s">
        <v>139</v>
      </c>
    </row>
    <row r="683" s="2" customFormat="1" ht="21.75" customHeight="1">
      <c r="A683" s="37"/>
      <c r="B683" s="38"/>
      <c r="C683" s="283" t="s">
        <v>536</v>
      </c>
      <c r="D683" s="283" t="s">
        <v>409</v>
      </c>
      <c r="E683" s="284" t="s">
        <v>537</v>
      </c>
      <c r="F683" s="285" t="s">
        <v>538</v>
      </c>
      <c r="G683" s="286" t="s">
        <v>143</v>
      </c>
      <c r="H683" s="287">
        <v>199.69200000000001</v>
      </c>
      <c r="I683" s="288"/>
      <c r="J683" s="288"/>
      <c r="K683" s="289">
        <f>ROUND(P683*H683,2)</f>
        <v>0</v>
      </c>
      <c r="L683" s="285" t="s">
        <v>144</v>
      </c>
      <c r="M683" s="43"/>
      <c r="N683" s="290" t="s">
        <v>1</v>
      </c>
      <c r="O683" s="241" t="s">
        <v>40</v>
      </c>
      <c r="P683" s="242">
        <f>I683+J683</f>
        <v>0</v>
      </c>
      <c r="Q683" s="242">
        <f>ROUND(I683*H683,2)</f>
        <v>0</v>
      </c>
      <c r="R683" s="242">
        <f>ROUND(J683*H683,2)</f>
        <v>0</v>
      </c>
      <c r="S683" s="90"/>
      <c r="T683" s="243">
        <f>S683*H683</f>
        <v>0</v>
      </c>
      <c r="U683" s="243">
        <v>0</v>
      </c>
      <c r="V683" s="243">
        <f>U683*H683</f>
        <v>0</v>
      </c>
      <c r="W683" s="243">
        <v>0</v>
      </c>
      <c r="X683" s="244">
        <f>W683*H683</f>
        <v>0</v>
      </c>
      <c r="Y683" s="37"/>
      <c r="Z683" s="37"/>
      <c r="AA683" s="37"/>
      <c r="AB683" s="37"/>
      <c r="AC683" s="37"/>
      <c r="AD683" s="37"/>
      <c r="AE683" s="37"/>
      <c r="AR683" s="245" t="s">
        <v>146</v>
      </c>
      <c r="AT683" s="245" t="s">
        <v>409</v>
      </c>
      <c r="AU683" s="245" t="s">
        <v>85</v>
      </c>
      <c r="AY683" s="16" t="s">
        <v>139</v>
      </c>
      <c r="BE683" s="246">
        <f>IF(O683="základní",K683,0)</f>
        <v>0</v>
      </c>
      <c r="BF683" s="246">
        <f>IF(O683="snížená",K683,0)</f>
        <v>0</v>
      </c>
      <c r="BG683" s="246">
        <f>IF(O683="zákl. přenesená",K683,0)</f>
        <v>0</v>
      </c>
      <c r="BH683" s="246">
        <f>IF(O683="sníž. přenesená",K683,0)</f>
        <v>0</v>
      </c>
      <c r="BI683" s="246">
        <f>IF(O683="nulová",K683,0)</f>
        <v>0</v>
      </c>
      <c r="BJ683" s="16" t="s">
        <v>85</v>
      </c>
      <c r="BK683" s="246">
        <f>ROUND(P683*H683,2)</f>
        <v>0</v>
      </c>
      <c r="BL683" s="16" t="s">
        <v>146</v>
      </c>
      <c r="BM683" s="245" t="s">
        <v>539</v>
      </c>
    </row>
    <row r="684" s="2" customFormat="1">
      <c r="A684" s="37"/>
      <c r="B684" s="38"/>
      <c r="C684" s="39"/>
      <c r="D684" s="247" t="s">
        <v>148</v>
      </c>
      <c r="E684" s="39"/>
      <c r="F684" s="248" t="s">
        <v>540</v>
      </c>
      <c r="G684" s="39"/>
      <c r="H684" s="39"/>
      <c r="I684" s="144"/>
      <c r="J684" s="144"/>
      <c r="K684" s="39"/>
      <c r="L684" s="39"/>
      <c r="M684" s="43"/>
      <c r="N684" s="249"/>
      <c r="O684" s="250"/>
      <c r="P684" s="90"/>
      <c r="Q684" s="90"/>
      <c r="R684" s="90"/>
      <c r="S684" s="90"/>
      <c r="T684" s="90"/>
      <c r="U684" s="90"/>
      <c r="V684" s="90"/>
      <c r="W684" s="90"/>
      <c r="X684" s="91"/>
      <c r="Y684" s="37"/>
      <c r="Z684" s="37"/>
      <c r="AA684" s="37"/>
      <c r="AB684" s="37"/>
      <c r="AC684" s="37"/>
      <c r="AD684" s="37"/>
      <c r="AE684" s="37"/>
      <c r="AT684" s="16" t="s">
        <v>148</v>
      </c>
      <c r="AU684" s="16" t="s">
        <v>85</v>
      </c>
    </row>
    <row r="685" s="12" customFormat="1">
      <c r="A685" s="12"/>
      <c r="B685" s="251"/>
      <c r="C685" s="252"/>
      <c r="D685" s="247" t="s">
        <v>149</v>
      </c>
      <c r="E685" s="253" t="s">
        <v>1</v>
      </c>
      <c r="F685" s="254" t="s">
        <v>529</v>
      </c>
      <c r="G685" s="252"/>
      <c r="H685" s="253" t="s">
        <v>1</v>
      </c>
      <c r="I685" s="255"/>
      <c r="J685" s="255"/>
      <c r="K685" s="252"/>
      <c r="L685" s="252"/>
      <c r="M685" s="256"/>
      <c r="N685" s="257"/>
      <c r="O685" s="258"/>
      <c r="P685" s="258"/>
      <c r="Q685" s="258"/>
      <c r="R685" s="258"/>
      <c r="S685" s="258"/>
      <c r="T685" s="258"/>
      <c r="U685" s="258"/>
      <c r="V685" s="258"/>
      <c r="W685" s="258"/>
      <c r="X685" s="259"/>
      <c r="Y685" s="12"/>
      <c r="Z685" s="12"/>
      <c r="AA685" s="12"/>
      <c r="AB685" s="12"/>
      <c r="AC685" s="12"/>
      <c r="AD685" s="12"/>
      <c r="AE685" s="12"/>
      <c r="AT685" s="260" t="s">
        <v>149</v>
      </c>
      <c r="AU685" s="260" t="s">
        <v>85</v>
      </c>
      <c r="AV685" s="12" t="s">
        <v>85</v>
      </c>
      <c r="AW685" s="12" t="s">
        <v>5</v>
      </c>
      <c r="AX685" s="12" t="s">
        <v>77</v>
      </c>
      <c r="AY685" s="260" t="s">
        <v>139</v>
      </c>
    </row>
    <row r="686" s="13" customFormat="1">
      <c r="A686" s="13"/>
      <c r="B686" s="261"/>
      <c r="C686" s="262"/>
      <c r="D686" s="247" t="s">
        <v>149</v>
      </c>
      <c r="E686" s="263" t="s">
        <v>1</v>
      </c>
      <c r="F686" s="264" t="s">
        <v>530</v>
      </c>
      <c r="G686" s="262"/>
      <c r="H686" s="265">
        <v>199.69200000000001</v>
      </c>
      <c r="I686" s="266"/>
      <c r="J686" s="266"/>
      <c r="K686" s="262"/>
      <c r="L686" s="262"/>
      <c r="M686" s="267"/>
      <c r="N686" s="268"/>
      <c r="O686" s="269"/>
      <c r="P686" s="269"/>
      <c r="Q686" s="269"/>
      <c r="R686" s="269"/>
      <c r="S686" s="269"/>
      <c r="T686" s="269"/>
      <c r="U686" s="269"/>
      <c r="V686" s="269"/>
      <c r="W686" s="269"/>
      <c r="X686" s="270"/>
      <c r="Y686" s="13"/>
      <c r="Z686" s="13"/>
      <c r="AA686" s="13"/>
      <c r="AB686" s="13"/>
      <c r="AC686" s="13"/>
      <c r="AD686" s="13"/>
      <c r="AE686" s="13"/>
      <c r="AT686" s="271" t="s">
        <v>149</v>
      </c>
      <c r="AU686" s="271" t="s">
        <v>85</v>
      </c>
      <c r="AV686" s="13" t="s">
        <v>87</v>
      </c>
      <c r="AW686" s="13" t="s">
        <v>5</v>
      </c>
      <c r="AX686" s="13" t="s">
        <v>77</v>
      </c>
      <c r="AY686" s="271" t="s">
        <v>139</v>
      </c>
    </row>
    <row r="687" s="14" customFormat="1">
      <c r="A687" s="14"/>
      <c r="B687" s="272"/>
      <c r="C687" s="273"/>
      <c r="D687" s="247" t="s">
        <v>149</v>
      </c>
      <c r="E687" s="274" t="s">
        <v>1</v>
      </c>
      <c r="F687" s="275" t="s">
        <v>154</v>
      </c>
      <c r="G687" s="273"/>
      <c r="H687" s="276">
        <v>199.69200000000001</v>
      </c>
      <c r="I687" s="277"/>
      <c r="J687" s="277"/>
      <c r="K687" s="273"/>
      <c r="L687" s="273"/>
      <c r="M687" s="278"/>
      <c r="N687" s="279"/>
      <c r="O687" s="280"/>
      <c r="P687" s="280"/>
      <c r="Q687" s="280"/>
      <c r="R687" s="280"/>
      <c r="S687" s="280"/>
      <c r="T687" s="280"/>
      <c r="U687" s="280"/>
      <c r="V687" s="280"/>
      <c r="W687" s="280"/>
      <c r="X687" s="281"/>
      <c r="Y687" s="14"/>
      <c r="Z687" s="14"/>
      <c r="AA687" s="14"/>
      <c r="AB687" s="14"/>
      <c r="AC687" s="14"/>
      <c r="AD687" s="14"/>
      <c r="AE687" s="14"/>
      <c r="AT687" s="282" t="s">
        <v>149</v>
      </c>
      <c r="AU687" s="282" t="s">
        <v>85</v>
      </c>
      <c r="AV687" s="14" t="s">
        <v>146</v>
      </c>
      <c r="AW687" s="14" t="s">
        <v>5</v>
      </c>
      <c r="AX687" s="14" t="s">
        <v>85</v>
      </c>
      <c r="AY687" s="282" t="s">
        <v>139</v>
      </c>
    </row>
    <row r="688" s="2" customFormat="1" ht="21.75" customHeight="1">
      <c r="A688" s="37"/>
      <c r="B688" s="38"/>
      <c r="C688" s="283" t="s">
        <v>541</v>
      </c>
      <c r="D688" s="283" t="s">
        <v>409</v>
      </c>
      <c r="E688" s="284" t="s">
        <v>542</v>
      </c>
      <c r="F688" s="285" t="s">
        <v>543</v>
      </c>
      <c r="G688" s="286" t="s">
        <v>443</v>
      </c>
      <c r="H688" s="287">
        <v>2.1669999999999998</v>
      </c>
      <c r="I688" s="288"/>
      <c r="J688" s="288"/>
      <c r="K688" s="289">
        <f>ROUND(P688*H688,2)</f>
        <v>0</v>
      </c>
      <c r="L688" s="285" t="s">
        <v>144</v>
      </c>
      <c r="M688" s="43"/>
      <c r="N688" s="290" t="s">
        <v>1</v>
      </c>
      <c r="O688" s="241" t="s">
        <v>40</v>
      </c>
      <c r="P688" s="242">
        <f>I688+J688</f>
        <v>0</v>
      </c>
      <c r="Q688" s="242">
        <f>ROUND(I688*H688,2)</f>
        <v>0</v>
      </c>
      <c r="R688" s="242">
        <f>ROUND(J688*H688,2)</f>
        <v>0</v>
      </c>
      <c r="S688" s="90"/>
      <c r="T688" s="243">
        <f>S688*H688</f>
        <v>0</v>
      </c>
      <c r="U688" s="243">
        <v>0</v>
      </c>
      <c r="V688" s="243">
        <f>U688*H688</f>
        <v>0</v>
      </c>
      <c r="W688" s="243">
        <v>0</v>
      </c>
      <c r="X688" s="244">
        <f>W688*H688</f>
        <v>0</v>
      </c>
      <c r="Y688" s="37"/>
      <c r="Z688" s="37"/>
      <c r="AA688" s="37"/>
      <c r="AB688" s="37"/>
      <c r="AC688" s="37"/>
      <c r="AD688" s="37"/>
      <c r="AE688" s="37"/>
      <c r="AR688" s="245" t="s">
        <v>146</v>
      </c>
      <c r="AT688" s="245" t="s">
        <v>409</v>
      </c>
      <c r="AU688" s="245" t="s">
        <v>85</v>
      </c>
      <c r="AY688" s="16" t="s">
        <v>139</v>
      </c>
      <c r="BE688" s="246">
        <f>IF(O688="základní",K688,0)</f>
        <v>0</v>
      </c>
      <c r="BF688" s="246">
        <f>IF(O688="snížená",K688,0)</f>
        <v>0</v>
      </c>
      <c r="BG688" s="246">
        <f>IF(O688="zákl. přenesená",K688,0)</f>
        <v>0</v>
      </c>
      <c r="BH688" s="246">
        <f>IF(O688="sníž. přenesená",K688,0)</f>
        <v>0</v>
      </c>
      <c r="BI688" s="246">
        <f>IF(O688="nulová",K688,0)</f>
        <v>0</v>
      </c>
      <c r="BJ688" s="16" t="s">
        <v>85</v>
      </c>
      <c r="BK688" s="246">
        <f>ROUND(P688*H688,2)</f>
        <v>0</v>
      </c>
      <c r="BL688" s="16" t="s">
        <v>146</v>
      </c>
      <c r="BM688" s="245" t="s">
        <v>544</v>
      </c>
    </row>
    <row r="689" s="2" customFormat="1">
      <c r="A689" s="37"/>
      <c r="B689" s="38"/>
      <c r="C689" s="39"/>
      <c r="D689" s="247" t="s">
        <v>148</v>
      </c>
      <c r="E689" s="39"/>
      <c r="F689" s="248" t="s">
        <v>545</v>
      </c>
      <c r="G689" s="39"/>
      <c r="H689" s="39"/>
      <c r="I689" s="144"/>
      <c r="J689" s="144"/>
      <c r="K689" s="39"/>
      <c r="L689" s="39"/>
      <c r="M689" s="43"/>
      <c r="N689" s="249"/>
      <c r="O689" s="250"/>
      <c r="P689" s="90"/>
      <c r="Q689" s="90"/>
      <c r="R689" s="90"/>
      <c r="S689" s="90"/>
      <c r="T689" s="90"/>
      <c r="U689" s="90"/>
      <c r="V689" s="90"/>
      <c r="W689" s="90"/>
      <c r="X689" s="91"/>
      <c r="Y689" s="37"/>
      <c r="Z689" s="37"/>
      <c r="AA689" s="37"/>
      <c r="AB689" s="37"/>
      <c r="AC689" s="37"/>
      <c r="AD689" s="37"/>
      <c r="AE689" s="37"/>
      <c r="AT689" s="16" t="s">
        <v>148</v>
      </c>
      <c r="AU689" s="16" t="s">
        <v>85</v>
      </c>
    </row>
    <row r="690" s="12" customFormat="1">
      <c r="A690" s="12"/>
      <c r="B690" s="251"/>
      <c r="C690" s="252"/>
      <c r="D690" s="247" t="s">
        <v>149</v>
      </c>
      <c r="E690" s="253" t="s">
        <v>1</v>
      </c>
      <c r="F690" s="254" t="s">
        <v>167</v>
      </c>
      <c r="G690" s="252"/>
      <c r="H690" s="253" t="s">
        <v>1</v>
      </c>
      <c r="I690" s="255"/>
      <c r="J690" s="255"/>
      <c r="K690" s="252"/>
      <c r="L690" s="252"/>
      <c r="M690" s="256"/>
      <c r="N690" s="257"/>
      <c r="O690" s="258"/>
      <c r="P690" s="258"/>
      <c r="Q690" s="258"/>
      <c r="R690" s="258"/>
      <c r="S690" s="258"/>
      <c r="T690" s="258"/>
      <c r="U690" s="258"/>
      <c r="V690" s="258"/>
      <c r="W690" s="258"/>
      <c r="X690" s="259"/>
      <c r="Y690" s="12"/>
      <c r="Z690" s="12"/>
      <c r="AA690" s="12"/>
      <c r="AB690" s="12"/>
      <c r="AC690" s="12"/>
      <c r="AD690" s="12"/>
      <c r="AE690" s="12"/>
      <c r="AT690" s="260" t="s">
        <v>149</v>
      </c>
      <c r="AU690" s="260" t="s">
        <v>85</v>
      </c>
      <c r="AV690" s="12" t="s">
        <v>85</v>
      </c>
      <c r="AW690" s="12" t="s">
        <v>5</v>
      </c>
      <c r="AX690" s="12" t="s">
        <v>77</v>
      </c>
      <c r="AY690" s="260" t="s">
        <v>139</v>
      </c>
    </row>
    <row r="691" s="13" customFormat="1">
      <c r="A691" s="13"/>
      <c r="B691" s="261"/>
      <c r="C691" s="262"/>
      <c r="D691" s="247" t="s">
        <v>149</v>
      </c>
      <c r="E691" s="263" t="s">
        <v>1</v>
      </c>
      <c r="F691" s="264" t="s">
        <v>522</v>
      </c>
      <c r="G691" s="262"/>
      <c r="H691" s="265">
        <v>0.71699999999999997</v>
      </c>
      <c r="I691" s="266"/>
      <c r="J691" s="266"/>
      <c r="K691" s="262"/>
      <c r="L691" s="262"/>
      <c r="M691" s="267"/>
      <c r="N691" s="268"/>
      <c r="O691" s="269"/>
      <c r="P691" s="269"/>
      <c r="Q691" s="269"/>
      <c r="R691" s="269"/>
      <c r="S691" s="269"/>
      <c r="T691" s="269"/>
      <c r="U691" s="269"/>
      <c r="V691" s="269"/>
      <c r="W691" s="269"/>
      <c r="X691" s="270"/>
      <c r="Y691" s="13"/>
      <c r="Z691" s="13"/>
      <c r="AA691" s="13"/>
      <c r="AB691" s="13"/>
      <c r="AC691" s="13"/>
      <c r="AD691" s="13"/>
      <c r="AE691" s="13"/>
      <c r="AT691" s="271" t="s">
        <v>149</v>
      </c>
      <c r="AU691" s="271" t="s">
        <v>85</v>
      </c>
      <c r="AV691" s="13" t="s">
        <v>87</v>
      </c>
      <c r="AW691" s="13" t="s">
        <v>5</v>
      </c>
      <c r="AX691" s="13" t="s">
        <v>77</v>
      </c>
      <c r="AY691" s="271" t="s">
        <v>139</v>
      </c>
    </row>
    <row r="692" s="12" customFormat="1">
      <c r="A692" s="12"/>
      <c r="B692" s="251"/>
      <c r="C692" s="252"/>
      <c r="D692" s="247" t="s">
        <v>149</v>
      </c>
      <c r="E692" s="253" t="s">
        <v>1</v>
      </c>
      <c r="F692" s="254" t="s">
        <v>170</v>
      </c>
      <c r="G692" s="252"/>
      <c r="H692" s="253" t="s">
        <v>1</v>
      </c>
      <c r="I692" s="255"/>
      <c r="J692" s="255"/>
      <c r="K692" s="252"/>
      <c r="L692" s="252"/>
      <c r="M692" s="256"/>
      <c r="N692" s="257"/>
      <c r="O692" s="258"/>
      <c r="P692" s="258"/>
      <c r="Q692" s="258"/>
      <c r="R692" s="258"/>
      <c r="S692" s="258"/>
      <c r="T692" s="258"/>
      <c r="U692" s="258"/>
      <c r="V692" s="258"/>
      <c r="W692" s="258"/>
      <c r="X692" s="259"/>
      <c r="Y692" s="12"/>
      <c r="Z692" s="12"/>
      <c r="AA692" s="12"/>
      <c r="AB692" s="12"/>
      <c r="AC692" s="12"/>
      <c r="AD692" s="12"/>
      <c r="AE692" s="12"/>
      <c r="AT692" s="260" t="s">
        <v>149</v>
      </c>
      <c r="AU692" s="260" t="s">
        <v>85</v>
      </c>
      <c r="AV692" s="12" t="s">
        <v>85</v>
      </c>
      <c r="AW692" s="12" t="s">
        <v>5</v>
      </c>
      <c r="AX692" s="12" t="s">
        <v>77</v>
      </c>
      <c r="AY692" s="260" t="s">
        <v>139</v>
      </c>
    </row>
    <row r="693" s="13" customFormat="1">
      <c r="A693" s="13"/>
      <c r="B693" s="261"/>
      <c r="C693" s="262"/>
      <c r="D693" s="247" t="s">
        <v>149</v>
      </c>
      <c r="E693" s="263" t="s">
        <v>1</v>
      </c>
      <c r="F693" s="264" t="s">
        <v>446</v>
      </c>
      <c r="G693" s="262"/>
      <c r="H693" s="265">
        <v>0.69499999999999995</v>
      </c>
      <c r="I693" s="266"/>
      <c r="J693" s="266"/>
      <c r="K693" s="262"/>
      <c r="L693" s="262"/>
      <c r="M693" s="267"/>
      <c r="N693" s="268"/>
      <c r="O693" s="269"/>
      <c r="P693" s="269"/>
      <c r="Q693" s="269"/>
      <c r="R693" s="269"/>
      <c r="S693" s="269"/>
      <c r="T693" s="269"/>
      <c r="U693" s="269"/>
      <c r="V693" s="269"/>
      <c r="W693" s="269"/>
      <c r="X693" s="270"/>
      <c r="Y693" s="13"/>
      <c r="Z693" s="13"/>
      <c r="AA693" s="13"/>
      <c r="AB693" s="13"/>
      <c r="AC693" s="13"/>
      <c r="AD693" s="13"/>
      <c r="AE693" s="13"/>
      <c r="AT693" s="271" t="s">
        <v>149</v>
      </c>
      <c r="AU693" s="271" t="s">
        <v>85</v>
      </c>
      <c r="AV693" s="13" t="s">
        <v>87</v>
      </c>
      <c r="AW693" s="13" t="s">
        <v>5</v>
      </c>
      <c r="AX693" s="13" t="s">
        <v>77</v>
      </c>
      <c r="AY693" s="271" t="s">
        <v>139</v>
      </c>
    </row>
    <row r="694" s="12" customFormat="1">
      <c r="A694" s="12"/>
      <c r="B694" s="251"/>
      <c r="C694" s="252"/>
      <c r="D694" s="247" t="s">
        <v>149</v>
      </c>
      <c r="E694" s="253" t="s">
        <v>1</v>
      </c>
      <c r="F694" s="254" t="s">
        <v>173</v>
      </c>
      <c r="G694" s="252"/>
      <c r="H694" s="253" t="s">
        <v>1</v>
      </c>
      <c r="I694" s="255"/>
      <c r="J694" s="255"/>
      <c r="K694" s="252"/>
      <c r="L694" s="252"/>
      <c r="M694" s="256"/>
      <c r="N694" s="257"/>
      <c r="O694" s="258"/>
      <c r="P694" s="258"/>
      <c r="Q694" s="258"/>
      <c r="R694" s="258"/>
      <c r="S694" s="258"/>
      <c r="T694" s="258"/>
      <c r="U694" s="258"/>
      <c r="V694" s="258"/>
      <c r="W694" s="258"/>
      <c r="X694" s="259"/>
      <c r="Y694" s="12"/>
      <c r="Z694" s="12"/>
      <c r="AA694" s="12"/>
      <c r="AB694" s="12"/>
      <c r="AC694" s="12"/>
      <c r="AD694" s="12"/>
      <c r="AE694" s="12"/>
      <c r="AT694" s="260" t="s">
        <v>149</v>
      </c>
      <c r="AU694" s="260" t="s">
        <v>85</v>
      </c>
      <c r="AV694" s="12" t="s">
        <v>85</v>
      </c>
      <c r="AW694" s="12" t="s">
        <v>5</v>
      </c>
      <c r="AX694" s="12" t="s">
        <v>77</v>
      </c>
      <c r="AY694" s="260" t="s">
        <v>139</v>
      </c>
    </row>
    <row r="695" s="13" customFormat="1">
      <c r="A695" s="13"/>
      <c r="B695" s="261"/>
      <c r="C695" s="262"/>
      <c r="D695" s="247" t="s">
        <v>149</v>
      </c>
      <c r="E695" s="263" t="s">
        <v>1</v>
      </c>
      <c r="F695" s="264" t="s">
        <v>447</v>
      </c>
      <c r="G695" s="262"/>
      <c r="H695" s="265">
        <v>0.628</v>
      </c>
      <c r="I695" s="266"/>
      <c r="J695" s="266"/>
      <c r="K695" s="262"/>
      <c r="L695" s="262"/>
      <c r="M695" s="267"/>
      <c r="N695" s="268"/>
      <c r="O695" s="269"/>
      <c r="P695" s="269"/>
      <c r="Q695" s="269"/>
      <c r="R695" s="269"/>
      <c r="S695" s="269"/>
      <c r="T695" s="269"/>
      <c r="U695" s="269"/>
      <c r="V695" s="269"/>
      <c r="W695" s="269"/>
      <c r="X695" s="270"/>
      <c r="Y695" s="13"/>
      <c r="Z695" s="13"/>
      <c r="AA695" s="13"/>
      <c r="AB695" s="13"/>
      <c r="AC695" s="13"/>
      <c r="AD695" s="13"/>
      <c r="AE695" s="13"/>
      <c r="AT695" s="271" t="s">
        <v>149</v>
      </c>
      <c r="AU695" s="271" t="s">
        <v>85</v>
      </c>
      <c r="AV695" s="13" t="s">
        <v>87</v>
      </c>
      <c r="AW695" s="13" t="s">
        <v>5</v>
      </c>
      <c r="AX695" s="13" t="s">
        <v>77</v>
      </c>
      <c r="AY695" s="271" t="s">
        <v>139</v>
      </c>
    </row>
    <row r="696" s="12" customFormat="1">
      <c r="A696" s="12"/>
      <c r="B696" s="251"/>
      <c r="C696" s="252"/>
      <c r="D696" s="247" t="s">
        <v>149</v>
      </c>
      <c r="E696" s="253" t="s">
        <v>1</v>
      </c>
      <c r="F696" s="254" t="s">
        <v>523</v>
      </c>
      <c r="G696" s="252"/>
      <c r="H696" s="253" t="s">
        <v>1</v>
      </c>
      <c r="I696" s="255"/>
      <c r="J696" s="255"/>
      <c r="K696" s="252"/>
      <c r="L696" s="252"/>
      <c r="M696" s="256"/>
      <c r="N696" s="257"/>
      <c r="O696" s="258"/>
      <c r="P696" s="258"/>
      <c r="Q696" s="258"/>
      <c r="R696" s="258"/>
      <c r="S696" s="258"/>
      <c r="T696" s="258"/>
      <c r="U696" s="258"/>
      <c r="V696" s="258"/>
      <c r="W696" s="258"/>
      <c r="X696" s="259"/>
      <c r="Y696" s="12"/>
      <c r="Z696" s="12"/>
      <c r="AA696" s="12"/>
      <c r="AB696" s="12"/>
      <c r="AC696" s="12"/>
      <c r="AD696" s="12"/>
      <c r="AE696" s="12"/>
      <c r="AT696" s="260" t="s">
        <v>149</v>
      </c>
      <c r="AU696" s="260" t="s">
        <v>85</v>
      </c>
      <c r="AV696" s="12" t="s">
        <v>85</v>
      </c>
      <c r="AW696" s="12" t="s">
        <v>5</v>
      </c>
      <c r="AX696" s="12" t="s">
        <v>77</v>
      </c>
      <c r="AY696" s="260" t="s">
        <v>139</v>
      </c>
    </row>
    <row r="697" s="13" customFormat="1">
      <c r="A697" s="13"/>
      <c r="B697" s="261"/>
      <c r="C697" s="262"/>
      <c r="D697" s="247" t="s">
        <v>149</v>
      </c>
      <c r="E697" s="263" t="s">
        <v>1</v>
      </c>
      <c r="F697" s="264" t="s">
        <v>448</v>
      </c>
      <c r="G697" s="262"/>
      <c r="H697" s="265">
        <v>0.127</v>
      </c>
      <c r="I697" s="266"/>
      <c r="J697" s="266"/>
      <c r="K697" s="262"/>
      <c r="L697" s="262"/>
      <c r="M697" s="267"/>
      <c r="N697" s="268"/>
      <c r="O697" s="269"/>
      <c r="P697" s="269"/>
      <c r="Q697" s="269"/>
      <c r="R697" s="269"/>
      <c r="S697" s="269"/>
      <c r="T697" s="269"/>
      <c r="U697" s="269"/>
      <c r="V697" s="269"/>
      <c r="W697" s="269"/>
      <c r="X697" s="270"/>
      <c r="Y697" s="13"/>
      <c r="Z697" s="13"/>
      <c r="AA697" s="13"/>
      <c r="AB697" s="13"/>
      <c r="AC697" s="13"/>
      <c r="AD697" s="13"/>
      <c r="AE697" s="13"/>
      <c r="AT697" s="271" t="s">
        <v>149</v>
      </c>
      <c r="AU697" s="271" t="s">
        <v>85</v>
      </c>
      <c r="AV697" s="13" t="s">
        <v>87</v>
      </c>
      <c r="AW697" s="13" t="s">
        <v>5</v>
      </c>
      <c r="AX697" s="13" t="s">
        <v>77</v>
      </c>
      <c r="AY697" s="271" t="s">
        <v>139</v>
      </c>
    </row>
    <row r="698" s="14" customFormat="1">
      <c r="A698" s="14"/>
      <c r="B698" s="272"/>
      <c r="C698" s="273"/>
      <c r="D698" s="247" t="s">
        <v>149</v>
      </c>
      <c r="E698" s="274" t="s">
        <v>1</v>
      </c>
      <c r="F698" s="275" t="s">
        <v>154</v>
      </c>
      <c r="G698" s="273"/>
      <c r="H698" s="276">
        <v>2.1669999999999998</v>
      </c>
      <c r="I698" s="277"/>
      <c r="J698" s="277"/>
      <c r="K698" s="273"/>
      <c r="L698" s="273"/>
      <c r="M698" s="278"/>
      <c r="N698" s="279"/>
      <c r="O698" s="280"/>
      <c r="P698" s="280"/>
      <c r="Q698" s="280"/>
      <c r="R698" s="280"/>
      <c r="S698" s="280"/>
      <c r="T698" s="280"/>
      <c r="U698" s="280"/>
      <c r="V698" s="280"/>
      <c r="W698" s="280"/>
      <c r="X698" s="281"/>
      <c r="Y698" s="14"/>
      <c r="Z698" s="14"/>
      <c r="AA698" s="14"/>
      <c r="AB698" s="14"/>
      <c r="AC698" s="14"/>
      <c r="AD698" s="14"/>
      <c r="AE698" s="14"/>
      <c r="AT698" s="282" t="s">
        <v>149</v>
      </c>
      <c r="AU698" s="282" t="s">
        <v>85</v>
      </c>
      <c r="AV698" s="14" t="s">
        <v>146</v>
      </c>
      <c r="AW698" s="14" t="s">
        <v>5</v>
      </c>
      <c r="AX698" s="14" t="s">
        <v>85</v>
      </c>
      <c r="AY698" s="282" t="s">
        <v>139</v>
      </c>
    </row>
    <row r="699" s="2" customFormat="1" ht="21.75" customHeight="1">
      <c r="A699" s="37"/>
      <c r="B699" s="38"/>
      <c r="C699" s="283" t="s">
        <v>546</v>
      </c>
      <c r="D699" s="283" t="s">
        <v>409</v>
      </c>
      <c r="E699" s="284" t="s">
        <v>547</v>
      </c>
      <c r="F699" s="285" t="s">
        <v>548</v>
      </c>
      <c r="G699" s="286" t="s">
        <v>143</v>
      </c>
      <c r="H699" s="287">
        <v>199.69200000000001</v>
      </c>
      <c r="I699" s="288"/>
      <c r="J699" s="288"/>
      <c r="K699" s="289">
        <f>ROUND(P699*H699,2)</f>
        <v>0</v>
      </c>
      <c r="L699" s="285" t="s">
        <v>144</v>
      </c>
      <c r="M699" s="43"/>
      <c r="N699" s="290" t="s">
        <v>1</v>
      </c>
      <c r="O699" s="241" t="s">
        <v>40</v>
      </c>
      <c r="P699" s="242">
        <f>I699+J699</f>
        <v>0</v>
      </c>
      <c r="Q699" s="242">
        <f>ROUND(I699*H699,2)</f>
        <v>0</v>
      </c>
      <c r="R699" s="242">
        <f>ROUND(J699*H699,2)</f>
        <v>0</v>
      </c>
      <c r="S699" s="90"/>
      <c r="T699" s="243">
        <f>S699*H699</f>
        <v>0</v>
      </c>
      <c r="U699" s="243">
        <v>0</v>
      </c>
      <c r="V699" s="243">
        <f>U699*H699</f>
        <v>0</v>
      </c>
      <c r="W699" s="243">
        <v>0</v>
      </c>
      <c r="X699" s="244">
        <f>W699*H699</f>
        <v>0</v>
      </c>
      <c r="Y699" s="37"/>
      <c r="Z699" s="37"/>
      <c r="AA699" s="37"/>
      <c r="AB699" s="37"/>
      <c r="AC699" s="37"/>
      <c r="AD699" s="37"/>
      <c r="AE699" s="37"/>
      <c r="AR699" s="245" t="s">
        <v>146</v>
      </c>
      <c r="AT699" s="245" t="s">
        <v>409</v>
      </c>
      <c r="AU699" s="245" t="s">
        <v>85</v>
      </c>
      <c r="AY699" s="16" t="s">
        <v>139</v>
      </c>
      <c r="BE699" s="246">
        <f>IF(O699="základní",K699,0)</f>
        <v>0</v>
      </c>
      <c r="BF699" s="246">
        <f>IF(O699="snížená",K699,0)</f>
        <v>0</v>
      </c>
      <c r="BG699" s="246">
        <f>IF(O699="zákl. přenesená",K699,0)</f>
        <v>0</v>
      </c>
      <c r="BH699" s="246">
        <f>IF(O699="sníž. přenesená",K699,0)</f>
        <v>0</v>
      </c>
      <c r="BI699" s="246">
        <f>IF(O699="nulová",K699,0)</f>
        <v>0</v>
      </c>
      <c r="BJ699" s="16" t="s">
        <v>85</v>
      </c>
      <c r="BK699" s="246">
        <f>ROUND(P699*H699,2)</f>
        <v>0</v>
      </c>
      <c r="BL699" s="16" t="s">
        <v>146</v>
      </c>
      <c r="BM699" s="245" t="s">
        <v>549</v>
      </c>
    </row>
    <row r="700" s="2" customFormat="1">
      <c r="A700" s="37"/>
      <c r="B700" s="38"/>
      <c r="C700" s="39"/>
      <c r="D700" s="247" t="s">
        <v>148</v>
      </c>
      <c r="E700" s="39"/>
      <c r="F700" s="248" t="s">
        <v>550</v>
      </c>
      <c r="G700" s="39"/>
      <c r="H700" s="39"/>
      <c r="I700" s="144"/>
      <c r="J700" s="144"/>
      <c r="K700" s="39"/>
      <c r="L700" s="39"/>
      <c r="M700" s="43"/>
      <c r="N700" s="249"/>
      <c r="O700" s="250"/>
      <c r="P700" s="90"/>
      <c r="Q700" s="90"/>
      <c r="R700" s="90"/>
      <c r="S700" s="90"/>
      <c r="T700" s="90"/>
      <c r="U700" s="90"/>
      <c r="V700" s="90"/>
      <c r="W700" s="90"/>
      <c r="X700" s="91"/>
      <c r="Y700" s="37"/>
      <c r="Z700" s="37"/>
      <c r="AA700" s="37"/>
      <c r="AB700" s="37"/>
      <c r="AC700" s="37"/>
      <c r="AD700" s="37"/>
      <c r="AE700" s="37"/>
      <c r="AT700" s="16" t="s">
        <v>148</v>
      </c>
      <c r="AU700" s="16" t="s">
        <v>85</v>
      </c>
    </row>
    <row r="701" s="12" customFormat="1">
      <c r="A701" s="12"/>
      <c r="B701" s="251"/>
      <c r="C701" s="252"/>
      <c r="D701" s="247" t="s">
        <v>149</v>
      </c>
      <c r="E701" s="253" t="s">
        <v>1</v>
      </c>
      <c r="F701" s="254" t="s">
        <v>529</v>
      </c>
      <c r="G701" s="252"/>
      <c r="H701" s="253" t="s">
        <v>1</v>
      </c>
      <c r="I701" s="255"/>
      <c r="J701" s="255"/>
      <c r="K701" s="252"/>
      <c r="L701" s="252"/>
      <c r="M701" s="256"/>
      <c r="N701" s="257"/>
      <c r="O701" s="258"/>
      <c r="P701" s="258"/>
      <c r="Q701" s="258"/>
      <c r="R701" s="258"/>
      <c r="S701" s="258"/>
      <c r="T701" s="258"/>
      <c r="U701" s="258"/>
      <c r="V701" s="258"/>
      <c r="W701" s="258"/>
      <c r="X701" s="259"/>
      <c r="Y701" s="12"/>
      <c r="Z701" s="12"/>
      <c r="AA701" s="12"/>
      <c r="AB701" s="12"/>
      <c r="AC701" s="12"/>
      <c r="AD701" s="12"/>
      <c r="AE701" s="12"/>
      <c r="AT701" s="260" t="s">
        <v>149</v>
      </c>
      <c r="AU701" s="260" t="s">
        <v>85</v>
      </c>
      <c r="AV701" s="12" t="s">
        <v>85</v>
      </c>
      <c r="AW701" s="12" t="s">
        <v>5</v>
      </c>
      <c r="AX701" s="12" t="s">
        <v>77</v>
      </c>
      <c r="AY701" s="260" t="s">
        <v>139</v>
      </c>
    </row>
    <row r="702" s="13" customFormat="1">
      <c r="A702" s="13"/>
      <c r="B702" s="261"/>
      <c r="C702" s="262"/>
      <c r="D702" s="247" t="s">
        <v>149</v>
      </c>
      <c r="E702" s="263" t="s">
        <v>1</v>
      </c>
      <c r="F702" s="264" t="s">
        <v>530</v>
      </c>
      <c r="G702" s="262"/>
      <c r="H702" s="265">
        <v>199.69200000000001</v>
      </c>
      <c r="I702" s="266"/>
      <c r="J702" s="266"/>
      <c r="K702" s="262"/>
      <c r="L702" s="262"/>
      <c r="M702" s="267"/>
      <c r="N702" s="268"/>
      <c r="O702" s="269"/>
      <c r="P702" s="269"/>
      <c r="Q702" s="269"/>
      <c r="R702" s="269"/>
      <c r="S702" s="269"/>
      <c r="T702" s="269"/>
      <c r="U702" s="269"/>
      <c r="V702" s="269"/>
      <c r="W702" s="269"/>
      <c r="X702" s="270"/>
      <c r="Y702" s="13"/>
      <c r="Z702" s="13"/>
      <c r="AA702" s="13"/>
      <c r="AB702" s="13"/>
      <c r="AC702" s="13"/>
      <c r="AD702" s="13"/>
      <c r="AE702" s="13"/>
      <c r="AT702" s="271" t="s">
        <v>149</v>
      </c>
      <c r="AU702" s="271" t="s">
        <v>85</v>
      </c>
      <c r="AV702" s="13" t="s">
        <v>87</v>
      </c>
      <c r="AW702" s="13" t="s">
        <v>5</v>
      </c>
      <c r="AX702" s="13" t="s">
        <v>77</v>
      </c>
      <c r="AY702" s="271" t="s">
        <v>139</v>
      </c>
    </row>
    <row r="703" s="14" customFormat="1">
      <c r="A703" s="14"/>
      <c r="B703" s="272"/>
      <c r="C703" s="273"/>
      <c r="D703" s="247" t="s">
        <v>149</v>
      </c>
      <c r="E703" s="274" t="s">
        <v>1</v>
      </c>
      <c r="F703" s="275" t="s">
        <v>154</v>
      </c>
      <c r="G703" s="273"/>
      <c r="H703" s="276">
        <v>199.69200000000001</v>
      </c>
      <c r="I703" s="277"/>
      <c r="J703" s="277"/>
      <c r="K703" s="273"/>
      <c r="L703" s="273"/>
      <c r="M703" s="278"/>
      <c r="N703" s="279"/>
      <c r="O703" s="280"/>
      <c r="P703" s="280"/>
      <c r="Q703" s="280"/>
      <c r="R703" s="280"/>
      <c r="S703" s="280"/>
      <c r="T703" s="280"/>
      <c r="U703" s="280"/>
      <c r="V703" s="280"/>
      <c r="W703" s="280"/>
      <c r="X703" s="281"/>
      <c r="Y703" s="14"/>
      <c r="Z703" s="14"/>
      <c r="AA703" s="14"/>
      <c r="AB703" s="14"/>
      <c r="AC703" s="14"/>
      <c r="AD703" s="14"/>
      <c r="AE703" s="14"/>
      <c r="AT703" s="282" t="s">
        <v>149</v>
      </c>
      <c r="AU703" s="282" t="s">
        <v>85</v>
      </c>
      <c r="AV703" s="14" t="s">
        <v>146</v>
      </c>
      <c r="AW703" s="14" t="s">
        <v>5</v>
      </c>
      <c r="AX703" s="14" t="s">
        <v>85</v>
      </c>
      <c r="AY703" s="282" t="s">
        <v>139</v>
      </c>
    </row>
    <row r="704" s="2" customFormat="1" ht="21.75" customHeight="1">
      <c r="A704" s="37"/>
      <c r="B704" s="38"/>
      <c r="C704" s="283" t="s">
        <v>551</v>
      </c>
      <c r="D704" s="283" t="s">
        <v>409</v>
      </c>
      <c r="E704" s="284" t="s">
        <v>552</v>
      </c>
      <c r="F704" s="285" t="s">
        <v>553</v>
      </c>
      <c r="G704" s="286" t="s">
        <v>164</v>
      </c>
      <c r="H704" s="287">
        <v>128</v>
      </c>
      <c r="I704" s="288"/>
      <c r="J704" s="288"/>
      <c r="K704" s="289">
        <f>ROUND(P704*H704,2)</f>
        <v>0</v>
      </c>
      <c r="L704" s="285" t="s">
        <v>144</v>
      </c>
      <c r="M704" s="43"/>
      <c r="N704" s="290" t="s">
        <v>1</v>
      </c>
      <c r="O704" s="241" t="s">
        <v>40</v>
      </c>
      <c r="P704" s="242">
        <f>I704+J704</f>
        <v>0</v>
      </c>
      <c r="Q704" s="242">
        <f>ROUND(I704*H704,2)</f>
        <v>0</v>
      </c>
      <c r="R704" s="242">
        <f>ROUND(J704*H704,2)</f>
        <v>0</v>
      </c>
      <c r="S704" s="90"/>
      <c r="T704" s="243">
        <f>S704*H704</f>
        <v>0</v>
      </c>
      <c r="U704" s="243">
        <v>0</v>
      </c>
      <c r="V704" s="243">
        <f>U704*H704</f>
        <v>0</v>
      </c>
      <c r="W704" s="243">
        <v>0</v>
      </c>
      <c r="X704" s="244">
        <f>W704*H704</f>
        <v>0</v>
      </c>
      <c r="Y704" s="37"/>
      <c r="Z704" s="37"/>
      <c r="AA704" s="37"/>
      <c r="AB704" s="37"/>
      <c r="AC704" s="37"/>
      <c r="AD704" s="37"/>
      <c r="AE704" s="37"/>
      <c r="AR704" s="245" t="s">
        <v>146</v>
      </c>
      <c r="AT704" s="245" t="s">
        <v>409</v>
      </c>
      <c r="AU704" s="245" t="s">
        <v>85</v>
      </c>
      <c r="AY704" s="16" t="s">
        <v>139</v>
      </c>
      <c r="BE704" s="246">
        <f>IF(O704="základní",K704,0)</f>
        <v>0</v>
      </c>
      <c r="BF704" s="246">
        <f>IF(O704="snížená",K704,0)</f>
        <v>0</v>
      </c>
      <c r="BG704" s="246">
        <f>IF(O704="zákl. přenesená",K704,0)</f>
        <v>0</v>
      </c>
      <c r="BH704" s="246">
        <f>IF(O704="sníž. přenesená",K704,0)</f>
        <v>0</v>
      </c>
      <c r="BI704" s="246">
        <f>IF(O704="nulová",K704,0)</f>
        <v>0</v>
      </c>
      <c r="BJ704" s="16" t="s">
        <v>85</v>
      </c>
      <c r="BK704" s="246">
        <f>ROUND(P704*H704,2)</f>
        <v>0</v>
      </c>
      <c r="BL704" s="16" t="s">
        <v>146</v>
      </c>
      <c r="BM704" s="245" t="s">
        <v>554</v>
      </c>
    </row>
    <row r="705" s="2" customFormat="1">
      <c r="A705" s="37"/>
      <c r="B705" s="38"/>
      <c r="C705" s="39"/>
      <c r="D705" s="247" t="s">
        <v>148</v>
      </c>
      <c r="E705" s="39"/>
      <c r="F705" s="248" t="s">
        <v>555</v>
      </c>
      <c r="G705" s="39"/>
      <c r="H705" s="39"/>
      <c r="I705" s="144"/>
      <c r="J705" s="144"/>
      <c r="K705" s="39"/>
      <c r="L705" s="39"/>
      <c r="M705" s="43"/>
      <c r="N705" s="249"/>
      <c r="O705" s="250"/>
      <c r="P705" s="90"/>
      <c r="Q705" s="90"/>
      <c r="R705" s="90"/>
      <c r="S705" s="90"/>
      <c r="T705" s="90"/>
      <c r="U705" s="90"/>
      <c r="V705" s="90"/>
      <c r="W705" s="90"/>
      <c r="X705" s="91"/>
      <c r="Y705" s="37"/>
      <c r="Z705" s="37"/>
      <c r="AA705" s="37"/>
      <c r="AB705" s="37"/>
      <c r="AC705" s="37"/>
      <c r="AD705" s="37"/>
      <c r="AE705" s="37"/>
      <c r="AT705" s="16" t="s">
        <v>148</v>
      </c>
      <c r="AU705" s="16" t="s">
        <v>85</v>
      </c>
    </row>
    <row r="706" s="13" customFormat="1">
      <c r="A706" s="13"/>
      <c r="B706" s="261"/>
      <c r="C706" s="262"/>
      <c r="D706" s="247" t="s">
        <v>149</v>
      </c>
      <c r="E706" s="263" t="s">
        <v>1</v>
      </c>
      <c r="F706" s="264" t="s">
        <v>165</v>
      </c>
      <c r="G706" s="262"/>
      <c r="H706" s="265">
        <v>128</v>
      </c>
      <c r="I706" s="266"/>
      <c r="J706" s="266"/>
      <c r="K706" s="262"/>
      <c r="L706" s="262"/>
      <c r="M706" s="267"/>
      <c r="N706" s="268"/>
      <c r="O706" s="269"/>
      <c r="P706" s="269"/>
      <c r="Q706" s="269"/>
      <c r="R706" s="269"/>
      <c r="S706" s="269"/>
      <c r="T706" s="269"/>
      <c r="U706" s="269"/>
      <c r="V706" s="269"/>
      <c r="W706" s="269"/>
      <c r="X706" s="270"/>
      <c r="Y706" s="13"/>
      <c r="Z706" s="13"/>
      <c r="AA706" s="13"/>
      <c r="AB706" s="13"/>
      <c r="AC706" s="13"/>
      <c r="AD706" s="13"/>
      <c r="AE706" s="13"/>
      <c r="AT706" s="271" t="s">
        <v>149</v>
      </c>
      <c r="AU706" s="271" t="s">
        <v>85</v>
      </c>
      <c r="AV706" s="13" t="s">
        <v>87</v>
      </c>
      <c r="AW706" s="13" t="s">
        <v>5</v>
      </c>
      <c r="AX706" s="13" t="s">
        <v>77</v>
      </c>
      <c r="AY706" s="271" t="s">
        <v>139</v>
      </c>
    </row>
    <row r="707" s="14" customFormat="1">
      <c r="A707" s="14"/>
      <c r="B707" s="272"/>
      <c r="C707" s="273"/>
      <c r="D707" s="247" t="s">
        <v>149</v>
      </c>
      <c r="E707" s="274" t="s">
        <v>1</v>
      </c>
      <c r="F707" s="275" t="s">
        <v>154</v>
      </c>
      <c r="G707" s="273"/>
      <c r="H707" s="276">
        <v>128</v>
      </c>
      <c r="I707" s="277"/>
      <c r="J707" s="277"/>
      <c r="K707" s="273"/>
      <c r="L707" s="273"/>
      <c r="M707" s="278"/>
      <c r="N707" s="279"/>
      <c r="O707" s="280"/>
      <c r="P707" s="280"/>
      <c r="Q707" s="280"/>
      <c r="R707" s="280"/>
      <c r="S707" s="280"/>
      <c r="T707" s="280"/>
      <c r="U707" s="280"/>
      <c r="V707" s="280"/>
      <c r="W707" s="280"/>
      <c r="X707" s="281"/>
      <c r="Y707" s="14"/>
      <c r="Z707" s="14"/>
      <c r="AA707" s="14"/>
      <c r="AB707" s="14"/>
      <c r="AC707" s="14"/>
      <c r="AD707" s="14"/>
      <c r="AE707" s="14"/>
      <c r="AT707" s="282" t="s">
        <v>149</v>
      </c>
      <c r="AU707" s="282" t="s">
        <v>85</v>
      </c>
      <c r="AV707" s="14" t="s">
        <v>146</v>
      </c>
      <c r="AW707" s="14" t="s">
        <v>5</v>
      </c>
      <c r="AX707" s="14" t="s">
        <v>85</v>
      </c>
      <c r="AY707" s="282" t="s">
        <v>139</v>
      </c>
    </row>
    <row r="708" s="2" customFormat="1" ht="21.75" customHeight="1">
      <c r="A708" s="37"/>
      <c r="B708" s="38"/>
      <c r="C708" s="283" t="s">
        <v>556</v>
      </c>
      <c r="D708" s="283" t="s">
        <v>409</v>
      </c>
      <c r="E708" s="284" t="s">
        <v>557</v>
      </c>
      <c r="F708" s="285" t="s">
        <v>558</v>
      </c>
      <c r="G708" s="286" t="s">
        <v>164</v>
      </c>
      <c r="H708" s="287">
        <v>184</v>
      </c>
      <c r="I708" s="288"/>
      <c r="J708" s="288"/>
      <c r="K708" s="289">
        <f>ROUND(P708*H708,2)</f>
        <v>0</v>
      </c>
      <c r="L708" s="285" t="s">
        <v>144</v>
      </c>
      <c r="M708" s="43"/>
      <c r="N708" s="290" t="s">
        <v>1</v>
      </c>
      <c r="O708" s="241" t="s">
        <v>40</v>
      </c>
      <c r="P708" s="242">
        <f>I708+J708</f>
        <v>0</v>
      </c>
      <c r="Q708" s="242">
        <f>ROUND(I708*H708,2)</f>
        <v>0</v>
      </c>
      <c r="R708" s="242">
        <f>ROUND(J708*H708,2)</f>
        <v>0</v>
      </c>
      <c r="S708" s="90"/>
      <c r="T708" s="243">
        <f>S708*H708</f>
        <v>0</v>
      </c>
      <c r="U708" s="243">
        <v>0</v>
      </c>
      <c r="V708" s="243">
        <f>U708*H708</f>
        <v>0</v>
      </c>
      <c r="W708" s="243">
        <v>0</v>
      </c>
      <c r="X708" s="244">
        <f>W708*H708</f>
        <v>0</v>
      </c>
      <c r="Y708" s="37"/>
      <c r="Z708" s="37"/>
      <c r="AA708" s="37"/>
      <c r="AB708" s="37"/>
      <c r="AC708" s="37"/>
      <c r="AD708" s="37"/>
      <c r="AE708" s="37"/>
      <c r="AR708" s="245" t="s">
        <v>146</v>
      </c>
      <c r="AT708" s="245" t="s">
        <v>409</v>
      </c>
      <c r="AU708" s="245" t="s">
        <v>85</v>
      </c>
      <c r="AY708" s="16" t="s">
        <v>139</v>
      </c>
      <c r="BE708" s="246">
        <f>IF(O708="základní",K708,0)</f>
        <v>0</v>
      </c>
      <c r="BF708" s="246">
        <f>IF(O708="snížená",K708,0)</f>
        <v>0</v>
      </c>
      <c r="BG708" s="246">
        <f>IF(O708="zákl. přenesená",K708,0)</f>
        <v>0</v>
      </c>
      <c r="BH708" s="246">
        <f>IF(O708="sníž. přenesená",K708,0)</f>
        <v>0</v>
      </c>
      <c r="BI708" s="246">
        <f>IF(O708="nulová",K708,0)</f>
        <v>0</v>
      </c>
      <c r="BJ708" s="16" t="s">
        <v>85</v>
      </c>
      <c r="BK708" s="246">
        <f>ROUND(P708*H708,2)</f>
        <v>0</v>
      </c>
      <c r="BL708" s="16" t="s">
        <v>146</v>
      </c>
      <c r="BM708" s="245" t="s">
        <v>559</v>
      </c>
    </row>
    <row r="709" s="2" customFormat="1">
      <c r="A709" s="37"/>
      <c r="B709" s="38"/>
      <c r="C709" s="39"/>
      <c r="D709" s="247" t="s">
        <v>148</v>
      </c>
      <c r="E709" s="39"/>
      <c r="F709" s="248" t="s">
        <v>560</v>
      </c>
      <c r="G709" s="39"/>
      <c r="H709" s="39"/>
      <c r="I709" s="144"/>
      <c r="J709" s="144"/>
      <c r="K709" s="39"/>
      <c r="L709" s="39"/>
      <c r="M709" s="43"/>
      <c r="N709" s="249"/>
      <c r="O709" s="250"/>
      <c r="P709" s="90"/>
      <c r="Q709" s="90"/>
      <c r="R709" s="90"/>
      <c r="S709" s="90"/>
      <c r="T709" s="90"/>
      <c r="U709" s="90"/>
      <c r="V709" s="90"/>
      <c r="W709" s="90"/>
      <c r="X709" s="91"/>
      <c r="Y709" s="37"/>
      <c r="Z709" s="37"/>
      <c r="AA709" s="37"/>
      <c r="AB709" s="37"/>
      <c r="AC709" s="37"/>
      <c r="AD709" s="37"/>
      <c r="AE709" s="37"/>
      <c r="AT709" s="16" t="s">
        <v>148</v>
      </c>
      <c r="AU709" s="16" t="s">
        <v>85</v>
      </c>
    </row>
    <row r="710" s="12" customFormat="1">
      <c r="A710" s="12"/>
      <c r="B710" s="251"/>
      <c r="C710" s="252"/>
      <c r="D710" s="247" t="s">
        <v>149</v>
      </c>
      <c r="E710" s="253" t="s">
        <v>1</v>
      </c>
      <c r="F710" s="254" t="s">
        <v>167</v>
      </c>
      <c r="G710" s="252"/>
      <c r="H710" s="253" t="s">
        <v>1</v>
      </c>
      <c r="I710" s="255"/>
      <c r="J710" s="255"/>
      <c r="K710" s="252"/>
      <c r="L710" s="252"/>
      <c r="M710" s="256"/>
      <c r="N710" s="257"/>
      <c r="O710" s="258"/>
      <c r="P710" s="258"/>
      <c r="Q710" s="258"/>
      <c r="R710" s="258"/>
      <c r="S710" s="258"/>
      <c r="T710" s="258"/>
      <c r="U710" s="258"/>
      <c r="V710" s="258"/>
      <c r="W710" s="258"/>
      <c r="X710" s="259"/>
      <c r="Y710" s="12"/>
      <c r="Z710" s="12"/>
      <c r="AA710" s="12"/>
      <c r="AB710" s="12"/>
      <c r="AC710" s="12"/>
      <c r="AD710" s="12"/>
      <c r="AE710" s="12"/>
      <c r="AT710" s="260" t="s">
        <v>149</v>
      </c>
      <c r="AU710" s="260" t="s">
        <v>85</v>
      </c>
      <c r="AV710" s="12" t="s">
        <v>85</v>
      </c>
      <c r="AW710" s="12" t="s">
        <v>5</v>
      </c>
      <c r="AX710" s="12" t="s">
        <v>77</v>
      </c>
      <c r="AY710" s="260" t="s">
        <v>139</v>
      </c>
    </row>
    <row r="711" s="13" customFormat="1">
      <c r="A711" s="13"/>
      <c r="B711" s="261"/>
      <c r="C711" s="262"/>
      <c r="D711" s="247" t="s">
        <v>149</v>
      </c>
      <c r="E711" s="263" t="s">
        <v>1</v>
      </c>
      <c r="F711" s="264" t="s">
        <v>561</v>
      </c>
      <c r="G711" s="262"/>
      <c r="H711" s="265">
        <v>59.75</v>
      </c>
      <c r="I711" s="266"/>
      <c r="J711" s="266"/>
      <c r="K711" s="262"/>
      <c r="L711" s="262"/>
      <c r="M711" s="267"/>
      <c r="N711" s="268"/>
      <c r="O711" s="269"/>
      <c r="P711" s="269"/>
      <c r="Q711" s="269"/>
      <c r="R711" s="269"/>
      <c r="S711" s="269"/>
      <c r="T711" s="269"/>
      <c r="U711" s="269"/>
      <c r="V711" s="269"/>
      <c r="W711" s="269"/>
      <c r="X711" s="270"/>
      <c r="Y711" s="13"/>
      <c r="Z711" s="13"/>
      <c r="AA711" s="13"/>
      <c r="AB711" s="13"/>
      <c r="AC711" s="13"/>
      <c r="AD711" s="13"/>
      <c r="AE711" s="13"/>
      <c r="AT711" s="271" t="s">
        <v>149</v>
      </c>
      <c r="AU711" s="271" t="s">
        <v>85</v>
      </c>
      <c r="AV711" s="13" t="s">
        <v>87</v>
      </c>
      <c r="AW711" s="13" t="s">
        <v>5</v>
      </c>
      <c r="AX711" s="13" t="s">
        <v>77</v>
      </c>
      <c r="AY711" s="271" t="s">
        <v>139</v>
      </c>
    </row>
    <row r="712" s="13" customFormat="1">
      <c r="A712" s="13"/>
      <c r="B712" s="261"/>
      <c r="C712" s="262"/>
      <c r="D712" s="247" t="s">
        <v>149</v>
      </c>
      <c r="E712" s="263" t="s">
        <v>1</v>
      </c>
      <c r="F712" s="264" t="s">
        <v>562</v>
      </c>
      <c r="G712" s="262"/>
      <c r="H712" s="265">
        <v>0.25</v>
      </c>
      <c r="I712" s="266"/>
      <c r="J712" s="266"/>
      <c r="K712" s="262"/>
      <c r="L712" s="262"/>
      <c r="M712" s="267"/>
      <c r="N712" s="268"/>
      <c r="O712" s="269"/>
      <c r="P712" s="269"/>
      <c r="Q712" s="269"/>
      <c r="R712" s="269"/>
      <c r="S712" s="269"/>
      <c r="T712" s="269"/>
      <c r="U712" s="269"/>
      <c r="V712" s="269"/>
      <c r="W712" s="269"/>
      <c r="X712" s="270"/>
      <c r="Y712" s="13"/>
      <c r="Z712" s="13"/>
      <c r="AA712" s="13"/>
      <c r="AB712" s="13"/>
      <c r="AC712" s="13"/>
      <c r="AD712" s="13"/>
      <c r="AE712" s="13"/>
      <c r="AT712" s="271" t="s">
        <v>149</v>
      </c>
      <c r="AU712" s="271" t="s">
        <v>85</v>
      </c>
      <c r="AV712" s="13" t="s">
        <v>87</v>
      </c>
      <c r="AW712" s="13" t="s">
        <v>5</v>
      </c>
      <c r="AX712" s="13" t="s">
        <v>77</v>
      </c>
      <c r="AY712" s="271" t="s">
        <v>139</v>
      </c>
    </row>
    <row r="713" s="12" customFormat="1">
      <c r="A713" s="12"/>
      <c r="B713" s="251"/>
      <c r="C713" s="252"/>
      <c r="D713" s="247" t="s">
        <v>149</v>
      </c>
      <c r="E713" s="253" t="s">
        <v>1</v>
      </c>
      <c r="F713" s="254" t="s">
        <v>170</v>
      </c>
      <c r="G713" s="252"/>
      <c r="H713" s="253" t="s">
        <v>1</v>
      </c>
      <c r="I713" s="255"/>
      <c r="J713" s="255"/>
      <c r="K713" s="252"/>
      <c r="L713" s="252"/>
      <c r="M713" s="256"/>
      <c r="N713" s="257"/>
      <c r="O713" s="258"/>
      <c r="P713" s="258"/>
      <c r="Q713" s="258"/>
      <c r="R713" s="258"/>
      <c r="S713" s="258"/>
      <c r="T713" s="258"/>
      <c r="U713" s="258"/>
      <c r="V713" s="258"/>
      <c r="W713" s="258"/>
      <c r="X713" s="259"/>
      <c r="Y713" s="12"/>
      <c r="Z713" s="12"/>
      <c r="AA713" s="12"/>
      <c r="AB713" s="12"/>
      <c r="AC713" s="12"/>
      <c r="AD713" s="12"/>
      <c r="AE713" s="12"/>
      <c r="AT713" s="260" t="s">
        <v>149</v>
      </c>
      <c r="AU713" s="260" t="s">
        <v>85</v>
      </c>
      <c r="AV713" s="12" t="s">
        <v>85</v>
      </c>
      <c r="AW713" s="12" t="s">
        <v>5</v>
      </c>
      <c r="AX713" s="12" t="s">
        <v>77</v>
      </c>
      <c r="AY713" s="260" t="s">
        <v>139</v>
      </c>
    </row>
    <row r="714" s="13" customFormat="1">
      <c r="A714" s="13"/>
      <c r="B714" s="261"/>
      <c r="C714" s="262"/>
      <c r="D714" s="247" t="s">
        <v>149</v>
      </c>
      <c r="E714" s="263" t="s">
        <v>1</v>
      </c>
      <c r="F714" s="264" t="s">
        <v>563</v>
      </c>
      <c r="G714" s="262"/>
      <c r="H714" s="265">
        <v>57.917000000000002</v>
      </c>
      <c r="I714" s="266"/>
      <c r="J714" s="266"/>
      <c r="K714" s="262"/>
      <c r="L714" s="262"/>
      <c r="M714" s="267"/>
      <c r="N714" s="268"/>
      <c r="O714" s="269"/>
      <c r="P714" s="269"/>
      <c r="Q714" s="269"/>
      <c r="R714" s="269"/>
      <c r="S714" s="269"/>
      <c r="T714" s="269"/>
      <c r="U714" s="269"/>
      <c r="V714" s="269"/>
      <c r="W714" s="269"/>
      <c r="X714" s="270"/>
      <c r="Y714" s="13"/>
      <c r="Z714" s="13"/>
      <c r="AA714" s="13"/>
      <c r="AB714" s="13"/>
      <c r="AC714" s="13"/>
      <c r="AD714" s="13"/>
      <c r="AE714" s="13"/>
      <c r="AT714" s="271" t="s">
        <v>149</v>
      </c>
      <c r="AU714" s="271" t="s">
        <v>85</v>
      </c>
      <c r="AV714" s="13" t="s">
        <v>87</v>
      </c>
      <c r="AW714" s="13" t="s">
        <v>5</v>
      </c>
      <c r="AX714" s="13" t="s">
        <v>77</v>
      </c>
      <c r="AY714" s="271" t="s">
        <v>139</v>
      </c>
    </row>
    <row r="715" s="13" customFormat="1">
      <c r="A715" s="13"/>
      <c r="B715" s="261"/>
      <c r="C715" s="262"/>
      <c r="D715" s="247" t="s">
        <v>149</v>
      </c>
      <c r="E715" s="263" t="s">
        <v>1</v>
      </c>
      <c r="F715" s="264" t="s">
        <v>564</v>
      </c>
      <c r="G715" s="262"/>
      <c r="H715" s="265">
        <v>0.083000000000000004</v>
      </c>
      <c r="I715" s="266"/>
      <c r="J715" s="266"/>
      <c r="K715" s="262"/>
      <c r="L715" s="262"/>
      <c r="M715" s="267"/>
      <c r="N715" s="268"/>
      <c r="O715" s="269"/>
      <c r="P715" s="269"/>
      <c r="Q715" s="269"/>
      <c r="R715" s="269"/>
      <c r="S715" s="269"/>
      <c r="T715" s="269"/>
      <c r="U715" s="269"/>
      <c r="V715" s="269"/>
      <c r="W715" s="269"/>
      <c r="X715" s="270"/>
      <c r="Y715" s="13"/>
      <c r="Z715" s="13"/>
      <c r="AA715" s="13"/>
      <c r="AB715" s="13"/>
      <c r="AC715" s="13"/>
      <c r="AD715" s="13"/>
      <c r="AE715" s="13"/>
      <c r="AT715" s="271" t="s">
        <v>149</v>
      </c>
      <c r="AU715" s="271" t="s">
        <v>85</v>
      </c>
      <c r="AV715" s="13" t="s">
        <v>87</v>
      </c>
      <c r="AW715" s="13" t="s">
        <v>5</v>
      </c>
      <c r="AX715" s="13" t="s">
        <v>77</v>
      </c>
      <c r="AY715" s="271" t="s">
        <v>139</v>
      </c>
    </row>
    <row r="716" s="12" customFormat="1">
      <c r="A716" s="12"/>
      <c r="B716" s="251"/>
      <c r="C716" s="252"/>
      <c r="D716" s="247" t="s">
        <v>149</v>
      </c>
      <c r="E716" s="253" t="s">
        <v>1</v>
      </c>
      <c r="F716" s="254" t="s">
        <v>173</v>
      </c>
      <c r="G716" s="252"/>
      <c r="H716" s="253" t="s">
        <v>1</v>
      </c>
      <c r="I716" s="255"/>
      <c r="J716" s="255"/>
      <c r="K716" s="252"/>
      <c r="L716" s="252"/>
      <c r="M716" s="256"/>
      <c r="N716" s="257"/>
      <c r="O716" s="258"/>
      <c r="P716" s="258"/>
      <c r="Q716" s="258"/>
      <c r="R716" s="258"/>
      <c r="S716" s="258"/>
      <c r="T716" s="258"/>
      <c r="U716" s="258"/>
      <c r="V716" s="258"/>
      <c r="W716" s="258"/>
      <c r="X716" s="259"/>
      <c r="Y716" s="12"/>
      <c r="Z716" s="12"/>
      <c r="AA716" s="12"/>
      <c r="AB716" s="12"/>
      <c r="AC716" s="12"/>
      <c r="AD716" s="12"/>
      <c r="AE716" s="12"/>
      <c r="AT716" s="260" t="s">
        <v>149</v>
      </c>
      <c r="AU716" s="260" t="s">
        <v>85</v>
      </c>
      <c r="AV716" s="12" t="s">
        <v>85</v>
      </c>
      <c r="AW716" s="12" t="s">
        <v>5</v>
      </c>
      <c r="AX716" s="12" t="s">
        <v>77</v>
      </c>
      <c r="AY716" s="260" t="s">
        <v>139</v>
      </c>
    </row>
    <row r="717" s="13" customFormat="1">
      <c r="A717" s="13"/>
      <c r="B717" s="261"/>
      <c r="C717" s="262"/>
      <c r="D717" s="247" t="s">
        <v>149</v>
      </c>
      <c r="E717" s="263" t="s">
        <v>1</v>
      </c>
      <c r="F717" s="264" t="s">
        <v>565</v>
      </c>
      <c r="G717" s="262"/>
      <c r="H717" s="265">
        <v>52.332999999999998</v>
      </c>
      <c r="I717" s="266"/>
      <c r="J717" s="266"/>
      <c r="K717" s="262"/>
      <c r="L717" s="262"/>
      <c r="M717" s="267"/>
      <c r="N717" s="268"/>
      <c r="O717" s="269"/>
      <c r="P717" s="269"/>
      <c r="Q717" s="269"/>
      <c r="R717" s="269"/>
      <c r="S717" s="269"/>
      <c r="T717" s="269"/>
      <c r="U717" s="269"/>
      <c r="V717" s="269"/>
      <c r="W717" s="269"/>
      <c r="X717" s="270"/>
      <c r="Y717" s="13"/>
      <c r="Z717" s="13"/>
      <c r="AA717" s="13"/>
      <c r="AB717" s="13"/>
      <c r="AC717" s="13"/>
      <c r="AD717" s="13"/>
      <c r="AE717" s="13"/>
      <c r="AT717" s="271" t="s">
        <v>149</v>
      </c>
      <c r="AU717" s="271" t="s">
        <v>85</v>
      </c>
      <c r="AV717" s="13" t="s">
        <v>87</v>
      </c>
      <c r="AW717" s="13" t="s">
        <v>5</v>
      </c>
      <c r="AX717" s="13" t="s">
        <v>77</v>
      </c>
      <c r="AY717" s="271" t="s">
        <v>139</v>
      </c>
    </row>
    <row r="718" s="13" customFormat="1">
      <c r="A718" s="13"/>
      <c r="B718" s="261"/>
      <c r="C718" s="262"/>
      <c r="D718" s="247" t="s">
        <v>149</v>
      </c>
      <c r="E718" s="263" t="s">
        <v>1</v>
      </c>
      <c r="F718" s="264" t="s">
        <v>566</v>
      </c>
      <c r="G718" s="262"/>
      <c r="H718" s="265">
        <v>1.667</v>
      </c>
      <c r="I718" s="266"/>
      <c r="J718" s="266"/>
      <c r="K718" s="262"/>
      <c r="L718" s="262"/>
      <c r="M718" s="267"/>
      <c r="N718" s="268"/>
      <c r="O718" s="269"/>
      <c r="P718" s="269"/>
      <c r="Q718" s="269"/>
      <c r="R718" s="269"/>
      <c r="S718" s="269"/>
      <c r="T718" s="269"/>
      <c r="U718" s="269"/>
      <c r="V718" s="269"/>
      <c r="W718" s="269"/>
      <c r="X718" s="270"/>
      <c r="Y718" s="13"/>
      <c r="Z718" s="13"/>
      <c r="AA718" s="13"/>
      <c r="AB718" s="13"/>
      <c r="AC718" s="13"/>
      <c r="AD718" s="13"/>
      <c r="AE718" s="13"/>
      <c r="AT718" s="271" t="s">
        <v>149</v>
      </c>
      <c r="AU718" s="271" t="s">
        <v>85</v>
      </c>
      <c r="AV718" s="13" t="s">
        <v>87</v>
      </c>
      <c r="AW718" s="13" t="s">
        <v>5</v>
      </c>
      <c r="AX718" s="13" t="s">
        <v>77</v>
      </c>
      <c r="AY718" s="271" t="s">
        <v>139</v>
      </c>
    </row>
    <row r="719" s="12" customFormat="1">
      <c r="A719" s="12"/>
      <c r="B719" s="251"/>
      <c r="C719" s="252"/>
      <c r="D719" s="247" t="s">
        <v>149</v>
      </c>
      <c r="E719" s="253" t="s">
        <v>1</v>
      </c>
      <c r="F719" s="254" t="s">
        <v>523</v>
      </c>
      <c r="G719" s="252"/>
      <c r="H719" s="253" t="s">
        <v>1</v>
      </c>
      <c r="I719" s="255"/>
      <c r="J719" s="255"/>
      <c r="K719" s="252"/>
      <c r="L719" s="252"/>
      <c r="M719" s="256"/>
      <c r="N719" s="257"/>
      <c r="O719" s="258"/>
      <c r="P719" s="258"/>
      <c r="Q719" s="258"/>
      <c r="R719" s="258"/>
      <c r="S719" s="258"/>
      <c r="T719" s="258"/>
      <c r="U719" s="258"/>
      <c r="V719" s="258"/>
      <c r="W719" s="258"/>
      <c r="X719" s="259"/>
      <c r="Y719" s="12"/>
      <c r="Z719" s="12"/>
      <c r="AA719" s="12"/>
      <c r="AB719" s="12"/>
      <c r="AC719" s="12"/>
      <c r="AD719" s="12"/>
      <c r="AE719" s="12"/>
      <c r="AT719" s="260" t="s">
        <v>149</v>
      </c>
      <c r="AU719" s="260" t="s">
        <v>85</v>
      </c>
      <c r="AV719" s="12" t="s">
        <v>85</v>
      </c>
      <c r="AW719" s="12" t="s">
        <v>5</v>
      </c>
      <c r="AX719" s="12" t="s">
        <v>77</v>
      </c>
      <c r="AY719" s="260" t="s">
        <v>139</v>
      </c>
    </row>
    <row r="720" s="13" customFormat="1">
      <c r="A720" s="13"/>
      <c r="B720" s="261"/>
      <c r="C720" s="262"/>
      <c r="D720" s="247" t="s">
        <v>149</v>
      </c>
      <c r="E720" s="263" t="s">
        <v>1</v>
      </c>
      <c r="F720" s="264" t="s">
        <v>567</v>
      </c>
      <c r="G720" s="262"/>
      <c r="H720" s="265">
        <v>10.583</v>
      </c>
      <c r="I720" s="266"/>
      <c r="J720" s="266"/>
      <c r="K720" s="262"/>
      <c r="L720" s="262"/>
      <c r="M720" s="267"/>
      <c r="N720" s="268"/>
      <c r="O720" s="269"/>
      <c r="P720" s="269"/>
      <c r="Q720" s="269"/>
      <c r="R720" s="269"/>
      <c r="S720" s="269"/>
      <c r="T720" s="269"/>
      <c r="U720" s="269"/>
      <c r="V720" s="269"/>
      <c r="W720" s="269"/>
      <c r="X720" s="270"/>
      <c r="Y720" s="13"/>
      <c r="Z720" s="13"/>
      <c r="AA720" s="13"/>
      <c r="AB720" s="13"/>
      <c r="AC720" s="13"/>
      <c r="AD720" s="13"/>
      <c r="AE720" s="13"/>
      <c r="AT720" s="271" t="s">
        <v>149</v>
      </c>
      <c r="AU720" s="271" t="s">
        <v>85</v>
      </c>
      <c r="AV720" s="13" t="s">
        <v>87</v>
      </c>
      <c r="AW720" s="13" t="s">
        <v>5</v>
      </c>
      <c r="AX720" s="13" t="s">
        <v>77</v>
      </c>
      <c r="AY720" s="271" t="s">
        <v>139</v>
      </c>
    </row>
    <row r="721" s="13" customFormat="1">
      <c r="A721" s="13"/>
      <c r="B721" s="261"/>
      <c r="C721" s="262"/>
      <c r="D721" s="247" t="s">
        <v>149</v>
      </c>
      <c r="E721" s="263" t="s">
        <v>1</v>
      </c>
      <c r="F721" s="264" t="s">
        <v>568</v>
      </c>
      <c r="G721" s="262"/>
      <c r="H721" s="265">
        <v>1.417</v>
      </c>
      <c r="I721" s="266"/>
      <c r="J721" s="266"/>
      <c r="K721" s="262"/>
      <c r="L721" s="262"/>
      <c r="M721" s="267"/>
      <c r="N721" s="268"/>
      <c r="O721" s="269"/>
      <c r="P721" s="269"/>
      <c r="Q721" s="269"/>
      <c r="R721" s="269"/>
      <c r="S721" s="269"/>
      <c r="T721" s="269"/>
      <c r="U721" s="269"/>
      <c r="V721" s="269"/>
      <c r="W721" s="269"/>
      <c r="X721" s="270"/>
      <c r="Y721" s="13"/>
      <c r="Z721" s="13"/>
      <c r="AA721" s="13"/>
      <c r="AB721" s="13"/>
      <c r="AC721" s="13"/>
      <c r="AD721" s="13"/>
      <c r="AE721" s="13"/>
      <c r="AT721" s="271" t="s">
        <v>149</v>
      </c>
      <c r="AU721" s="271" t="s">
        <v>85</v>
      </c>
      <c r="AV721" s="13" t="s">
        <v>87</v>
      </c>
      <c r="AW721" s="13" t="s">
        <v>5</v>
      </c>
      <c r="AX721" s="13" t="s">
        <v>77</v>
      </c>
      <c r="AY721" s="271" t="s">
        <v>139</v>
      </c>
    </row>
    <row r="722" s="14" customFormat="1">
      <c r="A722" s="14"/>
      <c r="B722" s="272"/>
      <c r="C722" s="273"/>
      <c r="D722" s="247" t="s">
        <v>149</v>
      </c>
      <c r="E722" s="274" t="s">
        <v>1</v>
      </c>
      <c r="F722" s="275" t="s">
        <v>154</v>
      </c>
      <c r="G722" s="273"/>
      <c r="H722" s="276">
        <v>184</v>
      </c>
      <c r="I722" s="277"/>
      <c r="J722" s="277"/>
      <c r="K722" s="273"/>
      <c r="L722" s="273"/>
      <c r="M722" s="278"/>
      <c r="N722" s="279"/>
      <c r="O722" s="280"/>
      <c r="P722" s="280"/>
      <c r="Q722" s="280"/>
      <c r="R722" s="280"/>
      <c r="S722" s="280"/>
      <c r="T722" s="280"/>
      <c r="U722" s="280"/>
      <c r="V722" s="280"/>
      <c r="W722" s="280"/>
      <c r="X722" s="281"/>
      <c r="Y722" s="14"/>
      <c r="Z722" s="14"/>
      <c r="AA722" s="14"/>
      <c r="AB722" s="14"/>
      <c r="AC722" s="14"/>
      <c r="AD722" s="14"/>
      <c r="AE722" s="14"/>
      <c r="AT722" s="282" t="s">
        <v>149</v>
      </c>
      <c r="AU722" s="282" t="s">
        <v>85</v>
      </c>
      <c r="AV722" s="14" t="s">
        <v>146</v>
      </c>
      <c r="AW722" s="14" t="s">
        <v>5</v>
      </c>
      <c r="AX722" s="14" t="s">
        <v>85</v>
      </c>
      <c r="AY722" s="282" t="s">
        <v>139</v>
      </c>
    </row>
    <row r="723" s="2" customFormat="1" ht="21.75" customHeight="1">
      <c r="A723" s="37"/>
      <c r="B723" s="38"/>
      <c r="C723" s="283" t="s">
        <v>569</v>
      </c>
      <c r="D723" s="283" t="s">
        <v>409</v>
      </c>
      <c r="E723" s="284" t="s">
        <v>570</v>
      </c>
      <c r="F723" s="285" t="s">
        <v>571</v>
      </c>
      <c r="G723" s="286" t="s">
        <v>572</v>
      </c>
      <c r="H723" s="287">
        <v>58</v>
      </c>
      <c r="I723" s="288"/>
      <c r="J723" s="288"/>
      <c r="K723" s="289">
        <f>ROUND(P723*H723,2)</f>
        <v>0</v>
      </c>
      <c r="L723" s="285" t="s">
        <v>144</v>
      </c>
      <c r="M723" s="43"/>
      <c r="N723" s="290" t="s">
        <v>1</v>
      </c>
      <c r="O723" s="241" t="s">
        <v>40</v>
      </c>
      <c r="P723" s="242">
        <f>I723+J723</f>
        <v>0</v>
      </c>
      <c r="Q723" s="242">
        <f>ROUND(I723*H723,2)</f>
        <v>0</v>
      </c>
      <c r="R723" s="242">
        <f>ROUND(J723*H723,2)</f>
        <v>0</v>
      </c>
      <c r="S723" s="90"/>
      <c r="T723" s="243">
        <f>S723*H723</f>
        <v>0</v>
      </c>
      <c r="U723" s="243">
        <v>0</v>
      </c>
      <c r="V723" s="243">
        <f>U723*H723</f>
        <v>0</v>
      </c>
      <c r="W723" s="243">
        <v>0</v>
      </c>
      <c r="X723" s="244">
        <f>W723*H723</f>
        <v>0</v>
      </c>
      <c r="Y723" s="37"/>
      <c r="Z723" s="37"/>
      <c r="AA723" s="37"/>
      <c r="AB723" s="37"/>
      <c r="AC723" s="37"/>
      <c r="AD723" s="37"/>
      <c r="AE723" s="37"/>
      <c r="AR723" s="245" t="s">
        <v>146</v>
      </c>
      <c r="AT723" s="245" t="s">
        <v>409</v>
      </c>
      <c r="AU723" s="245" t="s">
        <v>85</v>
      </c>
      <c r="AY723" s="16" t="s">
        <v>139</v>
      </c>
      <c r="BE723" s="246">
        <f>IF(O723="základní",K723,0)</f>
        <v>0</v>
      </c>
      <c r="BF723" s="246">
        <f>IF(O723="snížená",K723,0)</f>
        <v>0</v>
      </c>
      <c r="BG723" s="246">
        <f>IF(O723="zákl. přenesená",K723,0)</f>
        <v>0</v>
      </c>
      <c r="BH723" s="246">
        <f>IF(O723="sníž. přenesená",K723,0)</f>
        <v>0</v>
      </c>
      <c r="BI723" s="246">
        <f>IF(O723="nulová",K723,0)</f>
        <v>0</v>
      </c>
      <c r="BJ723" s="16" t="s">
        <v>85</v>
      </c>
      <c r="BK723" s="246">
        <f>ROUND(P723*H723,2)</f>
        <v>0</v>
      </c>
      <c r="BL723" s="16" t="s">
        <v>146</v>
      </c>
      <c r="BM723" s="245" t="s">
        <v>573</v>
      </c>
    </row>
    <row r="724" s="2" customFormat="1">
      <c r="A724" s="37"/>
      <c r="B724" s="38"/>
      <c r="C724" s="39"/>
      <c r="D724" s="247" t="s">
        <v>148</v>
      </c>
      <c r="E724" s="39"/>
      <c r="F724" s="248" t="s">
        <v>574</v>
      </c>
      <c r="G724" s="39"/>
      <c r="H724" s="39"/>
      <c r="I724" s="144"/>
      <c r="J724" s="144"/>
      <c r="K724" s="39"/>
      <c r="L724" s="39"/>
      <c r="M724" s="43"/>
      <c r="N724" s="249"/>
      <c r="O724" s="250"/>
      <c r="P724" s="90"/>
      <c r="Q724" s="90"/>
      <c r="R724" s="90"/>
      <c r="S724" s="90"/>
      <c r="T724" s="90"/>
      <c r="U724" s="90"/>
      <c r="V724" s="90"/>
      <c r="W724" s="90"/>
      <c r="X724" s="91"/>
      <c r="Y724" s="37"/>
      <c r="Z724" s="37"/>
      <c r="AA724" s="37"/>
      <c r="AB724" s="37"/>
      <c r="AC724" s="37"/>
      <c r="AD724" s="37"/>
      <c r="AE724" s="37"/>
      <c r="AT724" s="16" t="s">
        <v>148</v>
      </c>
      <c r="AU724" s="16" t="s">
        <v>85</v>
      </c>
    </row>
    <row r="725" s="13" customFormat="1">
      <c r="A725" s="13"/>
      <c r="B725" s="261"/>
      <c r="C725" s="262"/>
      <c r="D725" s="247" t="s">
        <v>149</v>
      </c>
      <c r="E725" s="263" t="s">
        <v>1</v>
      </c>
      <c r="F725" s="264" t="s">
        <v>541</v>
      </c>
      <c r="G725" s="262"/>
      <c r="H725" s="265">
        <v>64</v>
      </c>
      <c r="I725" s="266"/>
      <c r="J725" s="266"/>
      <c r="K725" s="262"/>
      <c r="L725" s="262"/>
      <c r="M725" s="267"/>
      <c r="N725" s="268"/>
      <c r="O725" s="269"/>
      <c r="P725" s="269"/>
      <c r="Q725" s="269"/>
      <c r="R725" s="269"/>
      <c r="S725" s="269"/>
      <c r="T725" s="269"/>
      <c r="U725" s="269"/>
      <c r="V725" s="269"/>
      <c r="W725" s="269"/>
      <c r="X725" s="270"/>
      <c r="Y725" s="13"/>
      <c r="Z725" s="13"/>
      <c r="AA725" s="13"/>
      <c r="AB725" s="13"/>
      <c r="AC725" s="13"/>
      <c r="AD725" s="13"/>
      <c r="AE725" s="13"/>
      <c r="AT725" s="271" t="s">
        <v>149</v>
      </c>
      <c r="AU725" s="271" t="s">
        <v>85</v>
      </c>
      <c r="AV725" s="13" t="s">
        <v>87</v>
      </c>
      <c r="AW725" s="13" t="s">
        <v>5</v>
      </c>
      <c r="AX725" s="13" t="s">
        <v>77</v>
      </c>
      <c r="AY725" s="271" t="s">
        <v>139</v>
      </c>
    </row>
    <row r="726" s="13" customFormat="1">
      <c r="A726" s="13"/>
      <c r="B726" s="261"/>
      <c r="C726" s="262"/>
      <c r="D726" s="247" t="s">
        <v>149</v>
      </c>
      <c r="E726" s="263" t="s">
        <v>1</v>
      </c>
      <c r="F726" s="264" t="s">
        <v>575</v>
      </c>
      <c r="G726" s="262"/>
      <c r="H726" s="265">
        <v>-6</v>
      </c>
      <c r="I726" s="266"/>
      <c r="J726" s="266"/>
      <c r="K726" s="262"/>
      <c r="L726" s="262"/>
      <c r="M726" s="267"/>
      <c r="N726" s="268"/>
      <c r="O726" s="269"/>
      <c r="P726" s="269"/>
      <c r="Q726" s="269"/>
      <c r="R726" s="269"/>
      <c r="S726" s="269"/>
      <c r="T726" s="269"/>
      <c r="U726" s="269"/>
      <c r="V726" s="269"/>
      <c r="W726" s="269"/>
      <c r="X726" s="270"/>
      <c r="Y726" s="13"/>
      <c r="Z726" s="13"/>
      <c r="AA726" s="13"/>
      <c r="AB726" s="13"/>
      <c r="AC726" s="13"/>
      <c r="AD726" s="13"/>
      <c r="AE726" s="13"/>
      <c r="AT726" s="271" t="s">
        <v>149</v>
      </c>
      <c r="AU726" s="271" t="s">
        <v>85</v>
      </c>
      <c r="AV726" s="13" t="s">
        <v>87</v>
      </c>
      <c r="AW726" s="13" t="s">
        <v>5</v>
      </c>
      <c r="AX726" s="13" t="s">
        <v>77</v>
      </c>
      <c r="AY726" s="271" t="s">
        <v>139</v>
      </c>
    </row>
    <row r="727" s="14" customFormat="1">
      <c r="A727" s="14"/>
      <c r="B727" s="272"/>
      <c r="C727" s="273"/>
      <c r="D727" s="247" t="s">
        <v>149</v>
      </c>
      <c r="E727" s="274" t="s">
        <v>1</v>
      </c>
      <c r="F727" s="275" t="s">
        <v>154</v>
      </c>
      <c r="G727" s="273"/>
      <c r="H727" s="276">
        <v>58</v>
      </c>
      <c r="I727" s="277"/>
      <c r="J727" s="277"/>
      <c r="K727" s="273"/>
      <c r="L727" s="273"/>
      <c r="M727" s="278"/>
      <c r="N727" s="279"/>
      <c r="O727" s="280"/>
      <c r="P727" s="280"/>
      <c r="Q727" s="280"/>
      <c r="R727" s="280"/>
      <c r="S727" s="280"/>
      <c r="T727" s="280"/>
      <c r="U727" s="280"/>
      <c r="V727" s="280"/>
      <c r="W727" s="280"/>
      <c r="X727" s="281"/>
      <c r="Y727" s="14"/>
      <c r="Z727" s="14"/>
      <c r="AA727" s="14"/>
      <c r="AB727" s="14"/>
      <c r="AC727" s="14"/>
      <c r="AD727" s="14"/>
      <c r="AE727" s="14"/>
      <c r="AT727" s="282" t="s">
        <v>149</v>
      </c>
      <c r="AU727" s="282" t="s">
        <v>85</v>
      </c>
      <c r="AV727" s="14" t="s">
        <v>146</v>
      </c>
      <c r="AW727" s="14" t="s">
        <v>5</v>
      </c>
      <c r="AX727" s="14" t="s">
        <v>85</v>
      </c>
      <c r="AY727" s="282" t="s">
        <v>139</v>
      </c>
    </row>
    <row r="728" s="2" customFormat="1" ht="21.75" customHeight="1">
      <c r="A728" s="37"/>
      <c r="B728" s="38"/>
      <c r="C728" s="283" t="s">
        <v>576</v>
      </c>
      <c r="D728" s="283" t="s">
        <v>409</v>
      </c>
      <c r="E728" s="284" t="s">
        <v>577</v>
      </c>
      <c r="F728" s="285" t="s">
        <v>578</v>
      </c>
      <c r="G728" s="286" t="s">
        <v>572</v>
      </c>
      <c r="H728" s="287">
        <v>70</v>
      </c>
      <c r="I728" s="288"/>
      <c r="J728" s="288"/>
      <c r="K728" s="289">
        <f>ROUND(P728*H728,2)</f>
        <v>0</v>
      </c>
      <c r="L728" s="285" t="s">
        <v>144</v>
      </c>
      <c r="M728" s="43"/>
      <c r="N728" s="290" t="s">
        <v>1</v>
      </c>
      <c r="O728" s="241" t="s">
        <v>40</v>
      </c>
      <c r="P728" s="242">
        <f>I728+J728</f>
        <v>0</v>
      </c>
      <c r="Q728" s="242">
        <f>ROUND(I728*H728,2)</f>
        <v>0</v>
      </c>
      <c r="R728" s="242">
        <f>ROUND(J728*H728,2)</f>
        <v>0</v>
      </c>
      <c r="S728" s="90"/>
      <c r="T728" s="243">
        <f>S728*H728</f>
        <v>0</v>
      </c>
      <c r="U728" s="243">
        <v>0</v>
      </c>
      <c r="V728" s="243">
        <f>U728*H728</f>
        <v>0</v>
      </c>
      <c r="W728" s="243">
        <v>0</v>
      </c>
      <c r="X728" s="244">
        <f>W728*H728</f>
        <v>0</v>
      </c>
      <c r="Y728" s="37"/>
      <c r="Z728" s="37"/>
      <c r="AA728" s="37"/>
      <c r="AB728" s="37"/>
      <c r="AC728" s="37"/>
      <c r="AD728" s="37"/>
      <c r="AE728" s="37"/>
      <c r="AR728" s="245" t="s">
        <v>146</v>
      </c>
      <c r="AT728" s="245" t="s">
        <v>409</v>
      </c>
      <c r="AU728" s="245" t="s">
        <v>85</v>
      </c>
      <c r="AY728" s="16" t="s">
        <v>139</v>
      </c>
      <c r="BE728" s="246">
        <f>IF(O728="základní",K728,0)</f>
        <v>0</v>
      </c>
      <c r="BF728" s="246">
        <f>IF(O728="snížená",K728,0)</f>
        <v>0</v>
      </c>
      <c r="BG728" s="246">
        <f>IF(O728="zákl. přenesená",K728,0)</f>
        <v>0</v>
      </c>
      <c r="BH728" s="246">
        <f>IF(O728="sníž. přenesená",K728,0)</f>
        <v>0</v>
      </c>
      <c r="BI728" s="246">
        <f>IF(O728="nulová",K728,0)</f>
        <v>0</v>
      </c>
      <c r="BJ728" s="16" t="s">
        <v>85</v>
      </c>
      <c r="BK728" s="246">
        <f>ROUND(P728*H728,2)</f>
        <v>0</v>
      </c>
      <c r="BL728" s="16" t="s">
        <v>146</v>
      </c>
      <c r="BM728" s="245" t="s">
        <v>579</v>
      </c>
    </row>
    <row r="729" s="2" customFormat="1">
      <c r="A729" s="37"/>
      <c r="B729" s="38"/>
      <c r="C729" s="39"/>
      <c r="D729" s="247" t="s">
        <v>148</v>
      </c>
      <c r="E729" s="39"/>
      <c r="F729" s="248" t="s">
        <v>580</v>
      </c>
      <c r="G729" s="39"/>
      <c r="H729" s="39"/>
      <c r="I729" s="144"/>
      <c r="J729" s="144"/>
      <c r="K729" s="39"/>
      <c r="L729" s="39"/>
      <c r="M729" s="43"/>
      <c r="N729" s="249"/>
      <c r="O729" s="250"/>
      <c r="P729" s="90"/>
      <c r="Q729" s="90"/>
      <c r="R729" s="90"/>
      <c r="S729" s="90"/>
      <c r="T729" s="90"/>
      <c r="U729" s="90"/>
      <c r="V729" s="90"/>
      <c r="W729" s="90"/>
      <c r="X729" s="91"/>
      <c r="Y729" s="37"/>
      <c r="Z729" s="37"/>
      <c r="AA729" s="37"/>
      <c r="AB729" s="37"/>
      <c r="AC729" s="37"/>
      <c r="AD729" s="37"/>
      <c r="AE729" s="37"/>
      <c r="AT729" s="16" t="s">
        <v>148</v>
      </c>
      <c r="AU729" s="16" t="s">
        <v>85</v>
      </c>
    </row>
    <row r="730" s="13" customFormat="1">
      <c r="A730" s="13"/>
      <c r="B730" s="261"/>
      <c r="C730" s="262"/>
      <c r="D730" s="247" t="s">
        <v>149</v>
      </c>
      <c r="E730" s="263" t="s">
        <v>1</v>
      </c>
      <c r="F730" s="264" t="s">
        <v>335</v>
      </c>
      <c r="G730" s="262"/>
      <c r="H730" s="265">
        <v>34</v>
      </c>
      <c r="I730" s="266"/>
      <c r="J730" s="266"/>
      <c r="K730" s="262"/>
      <c r="L730" s="262"/>
      <c r="M730" s="267"/>
      <c r="N730" s="268"/>
      <c r="O730" s="269"/>
      <c r="P730" s="269"/>
      <c r="Q730" s="269"/>
      <c r="R730" s="269"/>
      <c r="S730" s="269"/>
      <c r="T730" s="269"/>
      <c r="U730" s="269"/>
      <c r="V730" s="269"/>
      <c r="W730" s="269"/>
      <c r="X730" s="270"/>
      <c r="Y730" s="13"/>
      <c r="Z730" s="13"/>
      <c r="AA730" s="13"/>
      <c r="AB730" s="13"/>
      <c r="AC730" s="13"/>
      <c r="AD730" s="13"/>
      <c r="AE730" s="13"/>
      <c r="AT730" s="271" t="s">
        <v>149</v>
      </c>
      <c r="AU730" s="271" t="s">
        <v>85</v>
      </c>
      <c r="AV730" s="13" t="s">
        <v>87</v>
      </c>
      <c r="AW730" s="13" t="s">
        <v>5</v>
      </c>
      <c r="AX730" s="13" t="s">
        <v>77</v>
      </c>
      <c r="AY730" s="271" t="s">
        <v>139</v>
      </c>
    </row>
    <row r="731" s="12" customFormat="1">
      <c r="A731" s="12"/>
      <c r="B731" s="251"/>
      <c r="C731" s="252"/>
      <c r="D731" s="247" t="s">
        <v>149</v>
      </c>
      <c r="E731" s="253" t="s">
        <v>1</v>
      </c>
      <c r="F731" s="254" t="s">
        <v>581</v>
      </c>
      <c r="G731" s="252"/>
      <c r="H731" s="253" t="s">
        <v>1</v>
      </c>
      <c r="I731" s="255"/>
      <c r="J731" s="255"/>
      <c r="K731" s="252"/>
      <c r="L731" s="252"/>
      <c r="M731" s="256"/>
      <c r="N731" s="257"/>
      <c r="O731" s="258"/>
      <c r="P731" s="258"/>
      <c r="Q731" s="258"/>
      <c r="R731" s="258"/>
      <c r="S731" s="258"/>
      <c r="T731" s="258"/>
      <c r="U731" s="258"/>
      <c r="V731" s="258"/>
      <c r="W731" s="258"/>
      <c r="X731" s="259"/>
      <c r="Y731" s="12"/>
      <c r="Z731" s="12"/>
      <c r="AA731" s="12"/>
      <c r="AB731" s="12"/>
      <c r="AC731" s="12"/>
      <c r="AD731" s="12"/>
      <c r="AE731" s="12"/>
      <c r="AT731" s="260" t="s">
        <v>149</v>
      </c>
      <c r="AU731" s="260" t="s">
        <v>85</v>
      </c>
      <c r="AV731" s="12" t="s">
        <v>85</v>
      </c>
      <c r="AW731" s="12" t="s">
        <v>5</v>
      </c>
      <c r="AX731" s="12" t="s">
        <v>77</v>
      </c>
      <c r="AY731" s="260" t="s">
        <v>139</v>
      </c>
    </row>
    <row r="732" s="13" customFormat="1">
      <c r="A732" s="13"/>
      <c r="B732" s="261"/>
      <c r="C732" s="262"/>
      <c r="D732" s="247" t="s">
        <v>149</v>
      </c>
      <c r="E732" s="263" t="s">
        <v>1</v>
      </c>
      <c r="F732" s="264" t="s">
        <v>347</v>
      </c>
      <c r="G732" s="262"/>
      <c r="H732" s="265">
        <v>36</v>
      </c>
      <c r="I732" s="266"/>
      <c r="J732" s="266"/>
      <c r="K732" s="262"/>
      <c r="L732" s="262"/>
      <c r="M732" s="267"/>
      <c r="N732" s="268"/>
      <c r="O732" s="269"/>
      <c r="P732" s="269"/>
      <c r="Q732" s="269"/>
      <c r="R732" s="269"/>
      <c r="S732" s="269"/>
      <c r="T732" s="269"/>
      <c r="U732" s="269"/>
      <c r="V732" s="269"/>
      <c r="W732" s="269"/>
      <c r="X732" s="270"/>
      <c r="Y732" s="13"/>
      <c r="Z732" s="13"/>
      <c r="AA732" s="13"/>
      <c r="AB732" s="13"/>
      <c r="AC732" s="13"/>
      <c r="AD732" s="13"/>
      <c r="AE732" s="13"/>
      <c r="AT732" s="271" t="s">
        <v>149</v>
      </c>
      <c r="AU732" s="271" t="s">
        <v>85</v>
      </c>
      <c r="AV732" s="13" t="s">
        <v>87</v>
      </c>
      <c r="AW732" s="13" t="s">
        <v>5</v>
      </c>
      <c r="AX732" s="13" t="s">
        <v>77</v>
      </c>
      <c r="AY732" s="271" t="s">
        <v>139</v>
      </c>
    </row>
    <row r="733" s="14" customFormat="1">
      <c r="A733" s="14"/>
      <c r="B733" s="272"/>
      <c r="C733" s="273"/>
      <c r="D733" s="247" t="s">
        <v>149</v>
      </c>
      <c r="E733" s="274" t="s">
        <v>1</v>
      </c>
      <c r="F733" s="275" t="s">
        <v>154</v>
      </c>
      <c r="G733" s="273"/>
      <c r="H733" s="276">
        <v>70</v>
      </c>
      <c r="I733" s="277"/>
      <c r="J733" s="277"/>
      <c r="K733" s="273"/>
      <c r="L733" s="273"/>
      <c r="M733" s="278"/>
      <c r="N733" s="279"/>
      <c r="O733" s="280"/>
      <c r="P733" s="280"/>
      <c r="Q733" s="280"/>
      <c r="R733" s="280"/>
      <c r="S733" s="280"/>
      <c r="T733" s="280"/>
      <c r="U733" s="280"/>
      <c r="V733" s="280"/>
      <c r="W733" s="280"/>
      <c r="X733" s="281"/>
      <c r="Y733" s="14"/>
      <c r="Z733" s="14"/>
      <c r="AA733" s="14"/>
      <c r="AB733" s="14"/>
      <c r="AC733" s="14"/>
      <c r="AD733" s="14"/>
      <c r="AE733" s="14"/>
      <c r="AT733" s="282" t="s">
        <v>149</v>
      </c>
      <c r="AU733" s="282" t="s">
        <v>85</v>
      </c>
      <c r="AV733" s="14" t="s">
        <v>146</v>
      </c>
      <c r="AW733" s="14" t="s">
        <v>5</v>
      </c>
      <c r="AX733" s="14" t="s">
        <v>85</v>
      </c>
      <c r="AY733" s="282" t="s">
        <v>139</v>
      </c>
    </row>
    <row r="734" s="2" customFormat="1" ht="21.75" customHeight="1">
      <c r="A734" s="37"/>
      <c r="B734" s="38"/>
      <c r="C734" s="283" t="s">
        <v>582</v>
      </c>
      <c r="D734" s="283" t="s">
        <v>409</v>
      </c>
      <c r="E734" s="284" t="s">
        <v>583</v>
      </c>
      <c r="F734" s="285" t="s">
        <v>584</v>
      </c>
      <c r="G734" s="286" t="s">
        <v>572</v>
      </c>
      <c r="H734" s="287">
        <v>6</v>
      </c>
      <c r="I734" s="288"/>
      <c r="J734" s="288"/>
      <c r="K734" s="289">
        <f>ROUND(P734*H734,2)</f>
        <v>0</v>
      </c>
      <c r="L734" s="285" t="s">
        <v>144</v>
      </c>
      <c r="M734" s="43"/>
      <c r="N734" s="290" t="s">
        <v>1</v>
      </c>
      <c r="O734" s="241" t="s">
        <v>40</v>
      </c>
      <c r="P734" s="242">
        <f>I734+J734</f>
        <v>0</v>
      </c>
      <c r="Q734" s="242">
        <f>ROUND(I734*H734,2)</f>
        <v>0</v>
      </c>
      <c r="R734" s="242">
        <f>ROUND(J734*H734,2)</f>
        <v>0</v>
      </c>
      <c r="S734" s="90"/>
      <c r="T734" s="243">
        <f>S734*H734</f>
        <v>0</v>
      </c>
      <c r="U734" s="243">
        <v>0</v>
      </c>
      <c r="V734" s="243">
        <f>U734*H734</f>
        <v>0</v>
      </c>
      <c r="W734" s="243">
        <v>0</v>
      </c>
      <c r="X734" s="244">
        <f>W734*H734</f>
        <v>0</v>
      </c>
      <c r="Y734" s="37"/>
      <c r="Z734" s="37"/>
      <c r="AA734" s="37"/>
      <c r="AB734" s="37"/>
      <c r="AC734" s="37"/>
      <c r="AD734" s="37"/>
      <c r="AE734" s="37"/>
      <c r="AR734" s="245" t="s">
        <v>146</v>
      </c>
      <c r="AT734" s="245" t="s">
        <v>409</v>
      </c>
      <c r="AU734" s="245" t="s">
        <v>85</v>
      </c>
      <c r="AY734" s="16" t="s">
        <v>139</v>
      </c>
      <c r="BE734" s="246">
        <f>IF(O734="základní",K734,0)</f>
        <v>0</v>
      </c>
      <c r="BF734" s="246">
        <f>IF(O734="snížená",K734,0)</f>
        <v>0</v>
      </c>
      <c r="BG734" s="246">
        <f>IF(O734="zákl. přenesená",K734,0)</f>
        <v>0</v>
      </c>
      <c r="BH734" s="246">
        <f>IF(O734="sníž. přenesená",K734,0)</f>
        <v>0</v>
      </c>
      <c r="BI734" s="246">
        <f>IF(O734="nulová",K734,0)</f>
        <v>0</v>
      </c>
      <c r="BJ734" s="16" t="s">
        <v>85</v>
      </c>
      <c r="BK734" s="246">
        <f>ROUND(P734*H734,2)</f>
        <v>0</v>
      </c>
      <c r="BL734" s="16" t="s">
        <v>146</v>
      </c>
      <c r="BM734" s="245" t="s">
        <v>585</v>
      </c>
    </row>
    <row r="735" s="2" customFormat="1">
      <c r="A735" s="37"/>
      <c r="B735" s="38"/>
      <c r="C735" s="39"/>
      <c r="D735" s="247" t="s">
        <v>148</v>
      </c>
      <c r="E735" s="39"/>
      <c r="F735" s="248" t="s">
        <v>586</v>
      </c>
      <c r="G735" s="39"/>
      <c r="H735" s="39"/>
      <c r="I735" s="144"/>
      <c r="J735" s="144"/>
      <c r="K735" s="39"/>
      <c r="L735" s="39"/>
      <c r="M735" s="43"/>
      <c r="N735" s="249"/>
      <c r="O735" s="250"/>
      <c r="P735" s="90"/>
      <c r="Q735" s="90"/>
      <c r="R735" s="90"/>
      <c r="S735" s="90"/>
      <c r="T735" s="90"/>
      <c r="U735" s="90"/>
      <c r="V735" s="90"/>
      <c r="W735" s="90"/>
      <c r="X735" s="91"/>
      <c r="Y735" s="37"/>
      <c r="Z735" s="37"/>
      <c r="AA735" s="37"/>
      <c r="AB735" s="37"/>
      <c r="AC735" s="37"/>
      <c r="AD735" s="37"/>
      <c r="AE735" s="37"/>
      <c r="AT735" s="16" t="s">
        <v>148</v>
      </c>
      <c r="AU735" s="16" t="s">
        <v>85</v>
      </c>
    </row>
    <row r="736" s="12" customFormat="1">
      <c r="A736" s="12"/>
      <c r="B736" s="251"/>
      <c r="C736" s="252"/>
      <c r="D736" s="247" t="s">
        <v>149</v>
      </c>
      <c r="E736" s="253" t="s">
        <v>1</v>
      </c>
      <c r="F736" s="254" t="s">
        <v>167</v>
      </c>
      <c r="G736" s="252"/>
      <c r="H736" s="253" t="s">
        <v>1</v>
      </c>
      <c r="I736" s="255"/>
      <c r="J736" s="255"/>
      <c r="K736" s="252"/>
      <c r="L736" s="252"/>
      <c r="M736" s="256"/>
      <c r="N736" s="257"/>
      <c r="O736" s="258"/>
      <c r="P736" s="258"/>
      <c r="Q736" s="258"/>
      <c r="R736" s="258"/>
      <c r="S736" s="258"/>
      <c r="T736" s="258"/>
      <c r="U736" s="258"/>
      <c r="V736" s="258"/>
      <c r="W736" s="258"/>
      <c r="X736" s="259"/>
      <c r="Y736" s="12"/>
      <c r="Z736" s="12"/>
      <c r="AA736" s="12"/>
      <c r="AB736" s="12"/>
      <c r="AC736" s="12"/>
      <c r="AD736" s="12"/>
      <c r="AE736" s="12"/>
      <c r="AT736" s="260" t="s">
        <v>149</v>
      </c>
      <c r="AU736" s="260" t="s">
        <v>85</v>
      </c>
      <c r="AV736" s="12" t="s">
        <v>85</v>
      </c>
      <c r="AW736" s="12" t="s">
        <v>5</v>
      </c>
      <c r="AX736" s="12" t="s">
        <v>77</v>
      </c>
      <c r="AY736" s="260" t="s">
        <v>139</v>
      </c>
    </row>
    <row r="737" s="13" customFormat="1">
      <c r="A737" s="13"/>
      <c r="B737" s="261"/>
      <c r="C737" s="262"/>
      <c r="D737" s="247" t="s">
        <v>149</v>
      </c>
      <c r="E737" s="263" t="s">
        <v>1</v>
      </c>
      <c r="F737" s="264" t="s">
        <v>87</v>
      </c>
      <c r="G737" s="262"/>
      <c r="H737" s="265">
        <v>2</v>
      </c>
      <c r="I737" s="266"/>
      <c r="J737" s="266"/>
      <c r="K737" s="262"/>
      <c r="L737" s="262"/>
      <c r="M737" s="267"/>
      <c r="N737" s="268"/>
      <c r="O737" s="269"/>
      <c r="P737" s="269"/>
      <c r="Q737" s="269"/>
      <c r="R737" s="269"/>
      <c r="S737" s="269"/>
      <c r="T737" s="269"/>
      <c r="U737" s="269"/>
      <c r="V737" s="269"/>
      <c r="W737" s="269"/>
      <c r="X737" s="270"/>
      <c r="Y737" s="13"/>
      <c r="Z737" s="13"/>
      <c r="AA737" s="13"/>
      <c r="AB737" s="13"/>
      <c r="AC737" s="13"/>
      <c r="AD737" s="13"/>
      <c r="AE737" s="13"/>
      <c r="AT737" s="271" t="s">
        <v>149</v>
      </c>
      <c r="AU737" s="271" t="s">
        <v>85</v>
      </c>
      <c r="AV737" s="13" t="s">
        <v>87</v>
      </c>
      <c r="AW737" s="13" t="s">
        <v>5</v>
      </c>
      <c r="AX737" s="13" t="s">
        <v>77</v>
      </c>
      <c r="AY737" s="271" t="s">
        <v>139</v>
      </c>
    </row>
    <row r="738" s="12" customFormat="1">
      <c r="A738" s="12"/>
      <c r="B738" s="251"/>
      <c r="C738" s="252"/>
      <c r="D738" s="247" t="s">
        <v>149</v>
      </c>
      <c r="E738" s="253" t="s">
        <v>1</v>
      </c>
      <c r="F738" s="254" t="s">
        <v>170</v>
      </c>
      <c r="G738" s="252"/>
      <c r="H738" s="253" t="s">
        <v>1</v>
      </c>
      <c r="I738" s="255"/>
      <c r="J738" s="255"/>
      <c r="K738" s="252"/>
      <c r="L738" s="252"/>
      <c r="M738" s="256"/>
      <c r="N738" s="257"/>
      <c r="O738" s="258"/>
      <c r="P738" s="258"/>
      <c r="Q738" s="258"/>
      <c r="R738" s="258"/>
      <c r="S738" s="258"/>
      <c r="T738" s="258"/>
      <c r="U738" s="258"/>
      <c r="V738" s="258"/>
      <c r="W738" s="258"/>
      <c r="X738" s="259"/>
      <c r="Y738" s="12"/>
      <c r="Z738" s="12"/>
      <c r="AA738" s="12"/>
      <c r="AB738" s="12"/>
      <c r="AC738" s="12"/>
      <c r="AD738" s="12"/>
      <c r="AE738" s="12"/>
      <c r="AT738" s="260" t="s">
        <v>149</v>
      </c>
      <c r="AU738" s="260" t="s">
        <v>85</v>
      </c>
      <c r="AV738" s="12" t="s">
        <v>85</v>
      </c>
      <c r="AW738" s="12" t="s">
        <v>5</v>
      </c>
      <c r="AX738" s="12" t="s">
        <v>77</v>
      </c>
      <c r="AY738" s="260" t="s">
        <v>139</v>
      </c>
    </row>
    <row r="739" s="13" customFormat="1">
      <c r="A739" s="13"/>
      <c r="B739" s="261"/>
      <c r="C739" s="262"/>
      <c r="D739" s="247" t="s">
        <v>149</v>
      </c>
      <c r="E739" s="263" t="s">
        <v>1</v>
      </c>
      <c r="F739" s="264" t="s">
        <v>87</v>
      </c>
      <c r="G739" s="262"/>
      <c r="H739" s="265">
        <v>2</v>
      </c>
      <c r="I739" s="266"/>
      <c r="J739" s="266"/>
      <c r="K739" s="262"/>
      <c r="L739" s="262"/>
      <c r="M739" s="267"/>
      <c r="N739" s="268"/>
      <c r="O739" s="269"/>
      <c r="P739" s="269"/>
      <c r="Q739" s="269"/>
      <c r="R739" s="269"/>
      <c r="S739" s="269"/>
      <c r="T739" s="269"/>
      <c r="U739" s="269"/>
      <c r="V739" s="269"/>
      <c r="W739" s="269"/>
      <c r="X739" s="270"/>
      <c r="Y739" s="13"/>
      <c r="Z739" s="13"/>
      <c r="AA739" s="13"/>
      <c r="AB739" s="13"/>
      <c r="AC739" s="13"/>
      <c r="AD739" s="13"/>
      <c r="AE739" s="13"/>
      <c r="AT739" s="271" t="s">
        <v>149</v>
      </c>
      <c r="AU739" s="271" t="s">
        <v>85</v>
      </c>
      <c r="AV739" s="13" t="s">
        <v>87</v>
      </c>
      <c r="AW739" s="13" t="s">
        <v>5</v>
      </c>
      <c r="AX739" s="13" t="s">
        <v>77</v>
      </c>
      <c r="AY739" s="271" t="s">
        <v>139</v>
      </c>
    </row>
    <row r="740" s="12" customFormat="1">
      <c r="A740" s="12"/>
      <c r="B740" s="251"/>
      <c r="C740" s="252"/>
      <c r="D740" s="247" t="s">
        <v>149</v>
      </c>
      <c r="E740" s="253" t="s">
        <v>1</v>
      </c>
      <c r="F740" s="254" t="s">
        <v>173</v>
      </c>
      <c r="G740" s="252"/>
      <c r="H740" s="253" t="s">
        <v>1</v>
      </c>
      <c r="I740" s="255"/>
      <c r="J740" s="255"/>
      <c r="K740" s="252"/>
      <c r="L740" s="252"/>
      <c r="M740" s="256"/>
      <c r="N740" s="257"/>
      <c r="O740" s="258"/>
      <c r="P740" s="258"/>
      <c r="Q740" s="258"/>
      <c r="R740" s="258"/>
      <c r="S740" s="258"/>
      <c r="T740" s="258"/>
      <c r="U740" s="258"/>
      <c r="V740" s="258"/>
      <c r="W740" s="258"/>
      <c r="X740" s="259"/>
      <c r="Y740" s="12"/>
      <c r="Z740" s="12"/>
      <c r="AA740" s="12"/>
      <c r="AB740" s="12"/>
      <c r="AC740" s="12"/>
      <c r="AD740" s="12"/>
      <c r="AE740" s="12"/>
      <c r="AT740" s="260" t="s">
        <v>149</v>
      </c>
      <c r="AU740" s="260" t="s">
        <v>85</v>
      </c>
      <c r="AV740" s="12" t="s">
        <v>85</v>
      </c>
      <c r="AW740" s="12" t="s">
        <v>5</v>
      </c>
      <c r="AX740" s="12" t="s">
        <v>77</v>
      </c>
      <c r="AY740" s="260" t="s">
        <v>139</v>
      </c>
    </row>
    <row r="741" s="13" customFormat="1">
      <c r="A741" s="13"/>
      <c r="B741" s="261"/>
      <c r="C741" s="262"/>
      <c r="D741" s="247" t="s">
        <v>149</v>
      </c>
      <c r="E741" s="263" t="s">
        <v>1</v>
      </c>
      <c r="F741" s="264" t="s">
        <v>87</v>
      </c>
      <c r="G741" s="262"/>
      <c r="H741" s="265">
        <v>2</v>
      </c>
      <c r="I741" s="266"/>
      <c r="J741" s="266"/>
      <c r="K741" s="262"/>
      <c r="L741" s="262"/>
      <c r="M741" s="267"/>
      <c r="N741" s="268"/>
      <c r="O741" s="269"/>
      <c r="P741" s="269"/>
      <c r="Q741" s="269"/>
      <c r="R741" s="269"/>
      <c r="S741" s="269"/>
      <c r="T741" s="269"/>
      <c r="U741" s="269"/>
      <c r="V741" s="269"/>
      <c r="W741" s="269"/>
      <c r="X741" s="270"/>
      <c r="Y741" s="13"/>
      <c r="Z741" s="13"/>
      <c r="AA741" s="13"/>
      <c r="AB741" s="13"/>
      <c r="AC741" s="13"/>
      <c r="AD741" s="13"/>
      <c r="AE741" s="13"/>
      <c r="AT741" s="271" t="s">
        <v>149</v>
      </c>
      <c r="AU741" s="271" t="s">
        <v>85</v>
      </c>
      <c r="AV741" s="13" t="s">
        <v>87</v>
      </c>
      <c r="AW741" s="13" t="s">
        <v>5</v>
      </c>
      <c r="AX741" s="13" t="s">
        <v>77</v>
      </c>
      <c r="AY741" s="271" t="s">
        <v>139</v>
      </c>
    </row>
    <row r="742" s="14" customFormat="1">
      <c r="A742" s="14"/>
      <c r="B742" s="272"/>
      <c r="C742" s="273"/>
      <c r="D742" s="247" t="s">
        <v>149</v>
      </c>
      <c r="E742" s="274" t="s">
        <v>1</v>
      </c>
      <c r="F742" s="275" t="s">
        <v>154</v>
      </c>
      <c r="G742" s="273"/>
      <c r="H742" s="276">
        <v>6</v>
      </c>
      <c r="I742" s="277"/>
      <c r="J742" s="277"/>
      <c r="K742" s="273"/>
      <c r="L742" s="273"/>
      <c r="M742" s="278"/>
      <c r="N742" s="279"/>
      <c r="O742" s="280"/>
      <c r="P742" s="280"/>
      <c r="Q742" s="280"/>
      <c r="R742" s="280"/>
      <c r="S742" s="280"/>
      <c r="T742" s="280"/>
      <c r="U742" s="280"/>
      <c r="V742" s="280"/>
      <c r="W742" s="280"/>
      <c r="X742" s="281"/>
      <c r="Y742" s="14"/>
      <c r="Z742" s="14"/>
      <c r="AA742" s="14"/>
      <c r="AB742" s="14"/>
      <c r="AC742" s="14"/>
      <c r="AD742" s="14"/>
      <c r="AE742" s="14"/>
      <c r="AT742" s="282" t="s">
        <v>149</v>
      </c>
      <c r="AU742" s="282" t="s">
        <v>85</v>
      </c>
      <c r="AV742" s="14" t="s">
        <v>146</v>
      </c>
      <c r="AW742" s="14" t="s">
        <v>5</v>
      </c>
      <c r="AX742" s="14" t="s">
        <v>85</v>
      </c>
      <c r="AY742" s="282" t="s">
        <v>139</v>
      </c>
    </row>
    <row r="743" s="2" customFormat="1" ht="21.75" customHeight="1">
      <c r="A743" s="37"/>
      <c r="B743" s="38"/>
      <c r="C743" s="283" t="s">
        <v>587</v>
      </c>
      <c r="D743" s="283" t="s">
        <v>409</v>
      </c>
      <c r="E743" s="284" t="s">
        <v>588</v>
      </c>
      <c r="F743" s="285" t="s">
        <v>589</v>
      </c>
      <c r="G743" s="286" t="s">
        <v>572</v>
      </c>
      <c r="H743" s="287">
        <v>8</v>
      </c>
      <c r="I743" s="288"/>
      <c r="J743" s="288"/>
      <c r="K743" s="289">
        <f>ROUND(P743*H743,2)</f>
        <v>0</v>
      </c>
      <c r="L743" s="285" t="s">
        <v>144</v>
      </c>
      <c r="M743" s="43"/>
      <c r="N743" s="290" t="s">
        <v>1</v>
      </c>
      <c r="O743" s="241" t="s">
        <v>40</v>
      </c>
      <c r="P743" s="242">
        <f>I743+J743</f>
        <v>0</v>
      </c>
      <c r="Q743" s="242">
        <f>ROUND(I743*H743,2)</f>
        <v>0</v>
      </c>
      <c r="R743" s="242">
        <f>ROUND(J743*H743,2)</f>
        <v>0</v>
      </c>
      <c r="S743" s="90"/>
      <c r="T743" s="243">
        <f>S743*H743</f>
        <v>0</v>
      </c>
      <c r="U743" s="243">
        <v>0</v>
      </c>
      <c r="V743" s="243">
        <f>U743*H743</f>
        <v>0</v>
      </c>
      <c r="W743" s="243">
        <v>0</v>
      </c>
      <c r="X743" s="244">
        <f>W743*H743</f>
        <v>0</v>
      </c>
      <c r="Y743" s="37"/>
      <c r="Z743" s="37"/>
      <c r="AA743" s="37"/>
      <c r="AB743" s="37"/>
      <c r="AC743" s="37"/>
      <c r="AD743" s="37"/>
      <c r="AE743" s="37"/>
      <c r="AR743" s="245" t="s">
        <v>146</v>
      </c>
      <c r="AT743" s="245" t="s">
        <v>409</v>
      </c>
      <c r="AU743" s="245" t="s">
        <v>85</v>
      </c>
      <c r="AY743" s="16" t="s">
        <v>139</v>
      </c>
      <c r="BE743" s="246">
        <f>IF(O743="základní",K743,0)</f>
        <v>0</v>
      </c>
      <c r="BF743" s="246">
        <f>IF(O743="snížená",K743,0)</f>
        <v>0</v>
      </c>
      <c r="BG743" s="246">
        <f>IF(O743="zákl. přenesená",K743,0)</f>
        <v>0</v>
      </c>
      <c r="BH743" s="246">
        <f>IF(O743="sníž. přenesená",K743,0)</f>
        <v>0</v>
      </c>
      <c r="BI743" s="246">
        <f>IF(O743="nulová",K743,0)</f>
        <v>0</v>
      </c>
      <c r="BJ743" s="16" t="s">
        <v>85</v>
      </c>
      <c r="BK743" s="246">
        <f>ROUND(P743*H743,2)</f>
        <v>0</v>
      </c>
      <c r="BL743" s="16" t="s">
        <v>146</v>
      </c>
      <c r="BM743" s="245" t="s">
        <v>590</v>
      </c>
    </row>
    <row r="744" s="2" customFormat="1">
      <c r="A744" s="37"/>
      <c r="B744" s="38"/>
      <c r="C744" s="39"/>
      <c r="D744" s="247" t="s">
        <v>148</v>
      </c>
      <c r="E744" s="39"/>
      <c r="F744" s="248" t="s">
        <v>591</v>
      </c>
      <c r="G744" s="39"/>
      <c r="H744" s="39"/>
      <c r="I744" s="144"/>
      <c r="J744" s="144"/>
      <c r="K744" s="39"/>
      <c r="L744" s="39"/>
      <c r="M744" s="43"/>
      <c r="N744" s="249"/>
      <c r="O744" s="250"/>
      <c r="P744" s="90"/>
      <c r="Q744" s="90"/>
      <c r="R744" s="90"/>
      <c r="S744" s="90"/>
      <c r="T744" s="90"/>
      <c r="U744" s="90"/>
      <c r="V744" s="90"/>
      <c r="W744" s="90"/>
      <c r="X744" s="91"/>
      <c r="Y744" s="37"/>
      <c r="Z744" s="37"/>
      <c r="AA744" s="37"/>
      <c r="AB744" s="37"/>
      <c r="AC744" s="37"/>
      <c r="AD744" s="37"/>
      <c r="AE744" s="37"/>
      <c r="AT744" s="16" t="s">
        <v>148</v>
      </c>
      <c r="AU744" s="16" t="s">
        <v>85</v>
      </c>
    </row>
    <row r="745" s="13" customFormat="1">
      <c r="A745" s="13"/>
      <c r="B745" s="261"/>
      <c r="C745" s="262"/>
      <c r="D745" s="247" t="s">
        <v>149</v>
      </c>
      <c r="E745" s="263" t="s">
        <v>1</v>
      </c>
      <c r="F745" s="264" t="s">
        <v>145</v>
      </c>
      <c r="G745" s="262"/>
      <c r="H745" s="265">
        <v>8</v>
      </c>
      <c r="I745" s="266"/>
      <c r="J745" s="266"/>
      <c r="K745" s="262"/>
      <c r="L745" s="262"/>
      <c r="M745" s="267"/>
      <c r="N745" s="268"/>
      <c r="O745" s="269"/>
      <c r="P745" s="269"/>
      <c r="Q745" s="269"/>
      <c r="R745" s="269"/>
      <c r="S745" s="269"/>
      <c r="T745" s="269"/>
      <c r="U745" s="269"/>
      <c r="V745" s="269"/>
      <c r="W745" s="269"/>
      <c r="X745" s="270"/>
      <c r="Y745" s="13"/>
      <c r="Z745" s="13"/>
      <c r="AA745" s="13"/>
      <c r="AB745" s="13"/>
      <c r="AC745" s="13"/>
      <c r="AD745" s="13"/>
      <c r="AE745" s="13"/>
      <c r="AT745" s="271" t="s">
        <v>149</v>
      </c>
      <c r="AU745" s="271" t="s">
        <v>85</v>
      </c>
      <c r="AV745" s="13" t="s">
        <v>87</v>
      </c>
      <c r="AW745" s="13" t="s">
        <v>5</v>
      </c>
      <c r="AX745" s="13" t="s">
        <v>77</v>
      </c>
      <c r="AY745" s="271" t="s">
        <v>139</v>
      </c>
    </row>
    <row r="746" s="14" customFormat="1">
      <c r="A746" s="14"/>
      <c r="B746" s="272"/>
      <c r="C746" s="273"/>
      <c r="D746" s="247" t="s">
        <v>149</v>
      </c>
      <c r="E746" s="274" t="s">
        <v>1</v>
      </c>
      <c r="F746" s="275" t="s">
        <v>154</v>
      </c>
      <c r="G746" s="273"/>
      <c r="H746" s="276">
        <v>8</v>
      </c>
      <c r="I746" s="277"/>
      <c r="J746" s="277"/>
      <c r="K746" s="273"/>
      <c r="L746" s="273"/>
      <c r="M746" s="278"/>
      <c r="N746" s="279"/>
      <c r="O746" s="280"/>
      <c r="P746" s="280"/>
      <c r="Q746" s="280"/>
      <c r="R746" s="280"/>
      <c r="S746" s="280"/>
      <c r="T746" s="280"/>
      <c r="U746" s="280"/>
      <c r="V746" s="280"/>
      <c r="W746" s="280"/>
      <c r="X746" s="281"/>
      <c r="Y746" s="14"/>
      <c r="Z746" s="14"/>
      <c r="AA746" s="14"/>
      <c r="AB746" s="14"/>
      <c r="AC746" s="14"/>
      <c r="AD746" s="14"/>
      <c r="AE746" s="14"/>
      <c r="AT746" s="282" t="s">
        <v>149</v>
      </c>
      <c r="AU746" s="282" t="s">
        <v>85</v>
      </c>
      <c r="AV746" s="14" t="s">
        <v>146</v>
      </c>
      <c r="AW746" s="14" t="s">
        <v>5</v>
      </c>
      <c r="AX746" s="14" t="s">
        <v>85</v>
      </c>
      <c r="AY746" s="282" t="s">
        <v>139</v>
      </c>
    </row>
    <row r="747" s="2" customFormat="1" ht="33" customHeight="1">
      <c r="A747" s="37"/>
      <c r="B747" s="38"/>
      <c r="C747" s="283" t="s">
        <v>592</v>
      </c>
      <c r="D747" s="283" t="s">
        <v>409</v>
      </c>
      <c r="E747" s="284" t="s">
        <v>593</v>
      </c>
      <c r="F747" s="285" t="s">
        <v>594</v>
      </c>
      <c r="G747" s="286" t="s">
        <v>143</v>
      </c>
      <c r="H747" s="287">
        <v>254</v>
      </c>
      <c r="I747" s="288"/>
      <c r="J747" s="288"/>
      <c r="K747" s="289">
        <f>ROUND(P747*H747,2)</f>
        <v>0</v>
      </c>
      <c r="L747" s="285" t="s">
        <v>144</v>
      </c>
      <c r="M747" s="43"/>
      <c r="N747" s="290" t="s">
        <v>1</v>
      </c>
      <c r="O747" s="241" t="s">
        <v>40</v>
      </c>
      <c r="P747" s="242">
        <f>I747+J747</f>
        <v>0</v>
      </c>
      <c r="Q747" s="242">
        <f>ROUND(I747*H747,2)</f>
        <v>0</v>
      </c>
      <c r="R747" s="242">
        <f>ROUND(J747*H747,2)</f>
        <v>0</v>
      </c>
      <c r="S747" s="90"/>
      <c r="T747" s="243">
        <f>S747*H747</f>
        <v>0</v>
      </c>
      <c r="U747" s="243">
        <v>0</v>
      </c>
      <c r="V747" s="243">
        <f>U747*H747</f>
        <v>0</v>
      </c>
      <c r="W747" s="243">
        <v>0</v>
      </c>
      <c r="X747" s="244">
        <f>W747*H747</f>
        <v>0</v>
      </c>
      <c r="Y747" s="37"/>
      <c r="Z747" s="37"/>
      <c r="AA747" s="37"/>
      <c r="AB747" s="37"/>
      <c r="AC747" s="37"/>
      <c r="AD747" s="37"/>
      <c r="AE747" s="37"/>
      <c r="AR747" s="245" t="s">
        <v>146</v>
      </c>
      <c r="AT747" s="245" t="s">
        <v>409</v>
      </c>
      <c r="AU747" s="245" t="s">
        <v>85</v>
      </c>
      <c r="AY747" s="16" t="s">
        <v>139</v>
      </c>
      <c r="BE747" s="246">
        <f>IF(O747="základní",K747,0)</f>
        <v>0</v>
      </c>
      <c r="BF747" s="246">
        <f>IF(O747="snížená",K747,0)</f>
        <v>0</v>
      </c>
      <c r="BG747" s="246">
        <f>IF(O747="zákl. přenesená",K747,0)</f>
        <v>0</v>
      </c>
      <c r="BH747" s="246">
        <f>IF(O747="sníž. přenesená",K747,0)</f>
        <v>0</v>
      </c>
      <c r="BI747" s="246">
        <f>IF(O747="nulová",K747,0)</f>
        <v>0</v>
      </c>
      <c r="BJ747" s="16" t="s">
        <v>85</v>
      </c>
      <c r="BK747" s="246">
        <f>ROUND(P747*H747,2)</f>
        <v>0</v>
      </c>
      <c r="BL747" s="16" t="s">
        <v>146</v>
      </c>
      <c r="BM747" s="245" t="s">
        <v>595</v>
      </c>
    </row>
    <row r="748" s="2" customFormat="1">
      <c r="A748" s="37"/>
      <c r="B748" s="38"/>
      <c r="C748" s="39"/>
      <c r="D748" s="247" t="s">
        <v>148</v>
      </c>
      <c r="E748" s="39"/>
      <c r="F748" s="248" t="s">
        <v>596</v>
      </c>
      <c r="G748" s="39"/>
      <c r="H748" s="39"/>
      <c r="I748" s="144"/>
      <c r="J748" s="144"/>
      <c r="K748" s="39"/>
      <c r="L748" s="39"/>
      <c r="M748" s="43"/>
      <c r="N748" s="249"/>
      <c r="O748" s="250"/>
      <c r="P748" s="90"/>
      <c r="Q748" s="90"/>
      <c r="R748" s="90"/>
      <c r="S748" s="90"/>
      <c r="T748" s="90"/>
      <c r="U748" s="90"/>
      <c r="V748" s="90"/>
      <c r="W748" s="90"/>
      <c r="X748" s="91"/>
      <c r="Y748" s="37"/>
      <c r="Z748" s="37"/>
      <c r="AA748" s="37"/>
      <c r="AB748" s="37"/>
      <c r="AC748" s="37"/>
      <c r="AD748" s="37"/>
      <c r="AE748" s="37"/>
      <c r="AT748" s="16" t="s">
        <v>148</v>
      </c>
      <c r="AU748" s="16" t="s">
        <v>85</v>
      </c>
    </row>
    <row r="749" s="12" customFormat="1">
      <c r="A749" s="12"/>
      <c r="B749" s="251"/>
      <c r="C749" s="252"/>
      <c r="D749" s="247" t="s">
        <v>149</v>
      </c>
      <c r="E749" s="253" t="s">
        <v>1</v>
      </c>
      <c r="F749" s="254" t="s">
        <v>597</v>
      </c>
      <c r="G749" s="252"/>
      <c r="H749" s="253" t="s">
        <v>1</v>
      </c>
      <c r="I749" s="255"/>
      <c r="J749" s="255"/>
      <c r="K749" s="252"/>
      <c r="L749" s="252"/>
      <c r="M749" s="256"/>
      <c r="N749" s="257"/>
      <c r="O749" s="258"/>
      <c r="P749" s="258"/>
      <c r="Q749" s="258"/>
      <c r="R749" s="258"/>
      <c r="S749" s="258"/>
      <c r="T749" s="258"/>
      <c r="U749" s="258"/>
      <c r="V749" s="258"/>
      <c r="W749" s="258"/>
      <c r="X749" s="259"/>
      <c r="Y749" s="12"/>
      <c r="Z749" s="12"/>
      <c r="AA749" s="12"/>
      <c r="AB749" s="12"/>
      <c r="AC749" s="12"/>
      <c r="AD749" s="12"/>
      <c r="AE749" s="12"/>
      <c r="AT749" s="260" t="s">
        <v>149</v>
      </c>
      <c r="AU749" s="260" t="s">
        <v>85</v>
      </c>
      <c r="AV749" s="12" t="s">
        <v>85</v>
      </c>
      <c r="AW749" s="12" t="s">
        <v>5</v>
      </c>
      <c r="AX749" s="12" t="s">
        <v>77</v>
      </c>
      <c r="AY749" s="260" t="s">
        <v>139</v>
      </c>
    </row>
    <row r="750" s="13" customFormat="1">
      <c r="A750" s="13"/>
      <c r="B750" s="261"/>
      <c r="C750" s="262"/>
      <c r="D750" s="247" t="s">
        <v>149</v>
      </c>
      <c r="E750" s="263" t="s">
        <v>1</v>
      </c>
      <c r="F750" s="264" t="s">
        <v>153</v>
      </c>
      <c r="G750" s="262"/>
      <c r="H750" s="265">
        <v>254</v>
      </c>
      <c r="I750" s="266"/>
      <c r="J750" s="266"/>
      <c r="K750" s="262"/>
      <c r="L750" s="262"/>
      <c r="M750" s="267"/>
      <c r="N750" s="268"/>
      <c r="O750" s="269"/>
      <c r="P750" s="269"/>
      <c r="Q750" s="269"/>
      <c r="R750" s="269"/>
      <c r="S750" s="269"/>
      <c r="T750" s="269"/>
      <c r="U750" s="269"/>
      <c r="V750" s="269"/>
      <c r="W750" s="269"/>
      <c r="X750" s="270"/>
      <c r="Y750" s="13"/>
      <c r="Z750" s="13"/>
      <c r="AA750" s="13"/>
      <c r="AB750" s="13"/>
      <c r="AC750" s="13"/>
      <c r="AD750" s="13"/>
      <c r="AE750" s="13"/>
      <c r="AT750" s="271" t="s">
        <v>149</v>
      </c>
      <c r="AU750" s="271" t="s">
        <v>85</v>
      </c>
      <c r="AV750" s="13" t="s">
        <v>87</v>
      </c>
      <c r="AW750" s="13" t="s">
        <v>5</v>
      </c>
      <c r="AX750" s="13" t="s">
        <v>77</v>
      </c>
      <c r="AY750" s="271" t="s">
        <v>139</v>
      </c>
    </row>
    <row r="751" s="14" customFormat="1">
      <c r="A751" s="14"/>
      <c r="B751" s="272"/>
      <c r="C751" s="273"/>
      <c r="D751" s="247" t="s">
        <v>149</v>
      </c>
      <c r="E751" s="274" t="s">
        <v>1</v>
      </c>
      <c r="F751" s="275" t="s">
        <v>154</v>
      </c>
      <c r="G751" s="273"/>
      <c r="H751" s="276">
        <v>254</v>
      </c>
      <c r="I751" s="277"/>
      <c r="J751" s="277"/>
      <c r="K751" s="273"/>
      <c r="L751" s="273"/>
      <c r="M751" s="278"/>
      <c r="N751" s="279"/>
      <c r="O751" s="280"/>
      <c r="P751" s="280"/>
      <c r="Q751" s="280"/>
      <c r="R751" s="280"/>
      <c r="S751" s="280"/>
      <c r="T751" s="280"/>
      <c r="U751" s="280"/>
      <c r="V751" s="280"/>
      <c r="W751" s="280"/>
      <c r="X751" s="281"/>
      <c r="Y751" s="14"/>
      <c r="Z751" s="14"/>
      <c r="AA751" s="14"/>
      <c r="AB751" s="14"/>
      <c r="AC751" s="14"/>
      <c r="AD751" s="14"/>
      <c r="AE751" s="14"/>
      <c r="AT751" s="282" t="s">
        <v>149</v>
      </c>
      <c r="AU751" s="282" t="s">
        <v>85</v>
      </c>
      <c r="AV751" s="14" t="s">
        <v>146</v>
      </c>
      <c r="AW751" s="14" t="s">
        <v>5</v>
      </c>
      <c r="AX751" s="14" t="s">
        <v>85</v>
      </c>
      <c r="AY751" s="282" t="s">
        <v>139</v>
      </c>
    </row>
    <row r="752" s="2" customFormat="1" ht="33" customHeight="1">
      <c r="A752" s="37"/>
      <c r="B752" s="38"/>
      <c r="C752" s="283" t="s">
        <v>598</v>
      </c>
      <c r="D752" s="283" t="s">
        <v>409</v>
      </c>
      <c r="E752" s="284" t="s">
        <v>599</v>
      </c>
      <c r="F752" s="285" t="s">
        <v>600</v>
      </c>
      <c r="G752" s="286" t="s">
        <v>143</v>
      </c>
      <c r="H752" s="287">
        <v>4080</v>
      </c>
      <c r="I752" s="288"/>
      <c r="J752" s="288"/>
      <c r="K752" s="289">
        <f>ROUND(P752*H752,2)</f>
        <v>0</v>
      </c>
      <c r="L752" s="285" t="s">
        <v>144</v>
      </c>
      <c r="M752" s="43"/>
      <c r="N752" s="290" t="s">
        <v>1</v>
      </c>
      <c r="O752" s="241" t="s">
        <v>40</v>
      </c>
      <c r="P752" s="242">
        <f>I752+J752</f>
        <v>0</v>
      </c>
      <c r="Q752" s="242">
        <f>ROUND(I752*H752,2)</f>
        <v>0</v>
      </c>
      <c r="R752" s="242">
        <f>ROUND(J752*H752,2)</f>
        <v>0</v>
      </c>
      <c r="S752" s="90"/>
      <c r="T752" s="243">
        <f>S752*H752</f>
        <v>0</v>
      </c>
      <c r="U752" s="243">
        <v>0</v>
      </c>
      <c r="V752" s="243">
        <f>U752*H752</f>
        <v>0</v>
      </c>
      <c r="W752" s="243">
        <v>0</v>
      </c>
      <c r="X752" s="244">
        <f>W752*H752</f>
        <v>0</v>
      </c>
      <c r="Y752" s="37"/>
      <c r="Z752" s="37"/>
      <c r="AA752" s="37"/>
      <c r="AB752" s="37"/>
      <c r="AC752" s="37"/>
      <c r="AD752" s="37"/>
      <c r="AE752" s="37"/>
      <c r="AR752" s="245" t="s">
        <v>146</v>
      </c>
      <c r="AT752" s="245" t="s">
        <v>409</v>
      </c>
      <c r="AU752" s="245" t="s">
        <v>85</v>
      </c>
      <c r="AY752" s="16" t="s">
        <v>139</v>
      </c>
      <c r="BE752" s="246">
        <f>IF(O752="základní",K752,0)</f>
        <v>0</v>
      </c>
      <c r="BF752" s="246">
        <f>IF(O752="snížená",K752,0)</f>
        <v>0</v>
      </c>
      <c r="BG752" s="246">
        <f>IF(O752="zákl. přenesená",K752,0)</f>
        <v>0</v>
      </c>
      <c r="BH752" s="246">
        <f>IF(O752="sníž. přenesená",K752,0)</f>
        <v>0</v>
      </c>
      <c r="BI752" s="246">
        <f>IF(O752="nulová",K752,0)</f>
        <v>0</v>
      </c>
      <c r="BJ752" s="16" t="s">
        <v>85</v>
      </c>
      <c r="BK752" s="246">
        <f>ROUND(P752*H752,2)</f>
        <v>0</v>
      </c>
      <c r="BL752" s="16" t="s">
        <v>146</v>
      </c>
      <c r="BM752" s="245" t="s">
        <v>601</v>
      </c>
    </row>
    <row r="753" s="2" customFormat="1">
      <c r="A753" s="37"/>
      <c r="B753" s="38"/>
      <c r="C753" s="39"/>
      <c r="D753" s="247" t="s">
        <v>148</v>
      </c>
      <c r="E753" s="39"/>
      <c r="F753" s="248" t="s">
        <v>602</v>
      </c>
      <c r="G753" s="39"/>
      <c r="H753" s="39"/>
      <c r="I753" s="144"/>
      <c r="J753" s="144"/>
      <c r="K753" s="39"/>
      <c r="L753" s="39"/>
      <c r="M753" s="43"/>
      <c r="N753" s="249"/>
      <c r="O753" s="250"/>
      <c r="P753" s="90"/>
      <c r="Q753" s="90"/>
      <c r="R753" s="90"/>
      <c r="S753" s="90"/>
      <c r="T753" s="90"/>
      <c r="U753" s="90"/>
      <c r="V753" s="90"/>
      <c r="W753" s="90"/>
      <c r="X753" s="91"/>
      <c r="Y753" s="37"/>
      <c r="Z753" s="37"/>
      <c r="AA753" s="37"/>
      <c r="AB753" s="37"/>
      <c r="AC753" s="37"/>
      <c r="AD753" s="37"/>
      <c r="AE753" s="37"/>
      <c r="AT753" s="16" t="s">
        <v>148</v>
      </c>
      <c r="AU753" s="16" t="s">
        <v>85</v>
      </c>
    </row>
    <row r="754" s="12" customFormat="1">
      <c r="A754" s="12"/>
      <c r="B754" s="251"/>
      <c r="C754" s="252"/>
      <c r="D754" s="247" t="s">
        <v>149</v>
      </c>
      <c r="E754" s="253" t="s">
        <v>1</v>
      </c>
      <c r="F754" s="254" t="s">
        <v>167</v>
      </c>
      <c r="G754" s="252"/>
      <c r="H754" s="253" t="s">
        <v>1</v>
      </c>
      <c r="I754" s="255"/>
      <c r="J754" s="255"/>
      <c r="K754" s="252"/>
      <c r="L754" s="252"/>
      <c r="M754" s="256"/>
      <c r="N754" s="257"/>
      <c r="O754" s="258"/>
      <c r="P754" s="258"/>
      <c r="Q754" s="258"/>
      <c r="R754" s="258"/>
      <c r="S754" s="258"/>
      <c r="T754" s="258"/>
      <c r="U754" s="258"/>
      <c r="V754" s="258"/>
      <c r="W754" s="258"/>
      <c r="X754" s="259"/>
      <c r="Y754" s="12"/>
      <c r="Z754" s="12"/>
      <c r="AA754" s="12"/>
      <c r="AB754" s="12"/>
      <c r="AC754" s="12"/>
      <c r="AD754" s="12"/>
      <c r="AE754" s="12"/>
      <c r="AT754" s="260" t="s">
        <v>149</v>
      </c>
      <c r="AU754" s="260" t="s">
        <v>85</v>
      </c>
      <c r="AV754" s="12" t="s">
        <v>85</v>
      </c>
      <c r="AW754" s="12" t="s">
        <v>5</v>
      </c>
      <c r="AX754" s="12" t="s">
        <v>77</v>
      </c>
      <c r="AY754" s="260" t="s">
        <v>139</v>
      </c>
    </row>
    <row r="755" s="13" customFormat="1">
      <c r="A755" s="13"/>
      <c r="B755" s="261"/>
      <c r="C755" s="262"/>
      <c r="D755" s="247" t="s">
        <v>149</v>
      </c>
      <c r="E755" s="263" t="s">
        <v>1</v>
      </c>
      <c r="F755" s="264" t="s">
        <v>491</v>
      </c>
      <c r="G755" s="262"/>
      <c r="H755" s="265">
        <v>1434</v>
      </c>
      <c r="I755" s="266"/>
      <c r="J755" s="266"/>
      <c r="K755" s="262"/>
      <c r="L755" s="262"/>
      <c r="M755" s="267"/>
      <c r="N755" s="268"/>
      <c r="O755" s="269"/>
      <c r="P755" s="269"/>
      <c r="Q755" s="269"/>
      <c r="R755" s="269"/>
      <c r="S755" s="269"/>
      <c r="T755" s="269"/>
      <c r="U755" s="269"/>
      <c r="V755" s="269"/>
      <c r="W755" s="269"/>
      <c r="X755" s="270"/>
      <c r="Y755" s="13"/>
      <c r="Z755" s="13"/>
      <c r="AA755" s="13"/>
      <c r="AB755" s="13"/>
      <c r="AC755" s="13"/>
      <c r="AD755" s="13"/>
      <c r="AE755" s="13"/>
      <c r="AT755" s="271" t="s">
        <v>149</v>
      </c>
      <c r="AU755" s="271" t="s">
        <v>85</v>
      </c>
      <c r="AV755" s="13" t="s">
        <v>87</v>
      </c>
      <c r="AW755" s="13" t="s">
        <v>5</v>
      </c>
      <c r="AX755" s="13" t="s">
        <v>77</v>
      </c>
      <c r="AY755" s="271" t="s">
        <v>139</v>
      </c>
    </row>
    <row r="756" s="12" customFormat="1">
      <c r="A756" s="12"/>
      <c r="B756" s="251"/>
      <c r="C756" s="252"/>
      <c r="D756" s="247" t="s">
        <v>149</v>
      </c>
      <c r="E756" s="253" t="s">
        <v>1</v>
      </c>
      <c r="F756" s="254" t="s">
        <v>170</v>
      </c>
      <c r="G756" s="252"/>
      <c r="H756" s="253" t="s">
        <v>1</v>
      </c>
      <c r="I756" s="255"/>
      <c r="J756" s="255"/>
      <c r="K756" s="252"/>
      <c r="L756" s="252"/>
      <c r="M756" s="256"/>
      <c r="N756" s="257"/>
      <c r="O756" s="258"/>
      <c r="P756" s="258"/>
      <c r="Q756" s="258"/>
      <c r="R756" s="258"/>
      <c r="S756" s="258"/>
      <c r="T756" s="258"/>
      <c r="U756" s="258"/>
      <c r="V756" s="258"/>
      <c r="W756" s="258"/>
      <c r="X756" s="259"/>
      <c r="Y756" s="12"/>
      <c r="Z756" s="12"/>
      <c r="AA756" s="12"/>
      <c r="AB756" s="12"/>
      <c r="AC756" s="12"/>
      <c r="AD756" s="12"/>
      <c r="AE756" s="12"/>
      <c r="AT756" s="260" t="s">
        <v>149</v>
      </c>
      <c r="AU756" s="260" t="s">
        <v>85</v>
      </c>
      <c r="AV756" s="12" t="s">
        <v>85</v>
      </c>
      <c r="AW756" s="12" t="s">
        <v>5</v>
      </c>
      <c r="AX756" s="12" t="s">
        <v>77</v>
      </c>
      <c r="AY756" s="260" t="s">
        <v>139</v>
      </c>
    </row>
    <row r="757" s="13" customFormat="1">
      <c r="A757" s="13"/>
      <c r="B757" s="261"/>
      <c r="C757" s="262"/>
      <c r="D757" s="247" t="s">
        <v>149</v>
      </c>
      <c r="E757" s="263" t="s">
        <v>1</v>
      </c>
      <c r="F757" s="264" t="s">
        <v>492</v>
      </c>
      <c r="G757" s="262"/>
      <c r="H757" s="265">
        <v>1390</v>
      </c>
      <c r="I757" s="266"/>
      <c r="J757" s="266"/>
      <c r="K757" s="262"/>
      <c r="L757" s="262"/>
      <c r="M757" s="267"/>
      <c r="N757" s="268"/>
      <c r="O757" s="269"/>
      <c r="P757" s="269"/>
      <c r="Q757" s="269"/>
      <c r="R757" s="269"/>
      <c r="S757" s="269"/>
      <c r="T757" s="269"/>
      <c r="U757" s="269"/>
      <c r="V757" s="269"/>
      <c r="W757" s="269"/>
      <c r="X757" s="270"/>
      <c r="Y757" s="13"/>
      <c r="Z757" s="13"/>
      <c r="AA757" s="13"/>
      <c r="AB757" s="13"/>
      <c r="AC757" s="13"/>
      <c r="AD757" s="13"/>
      <c r="AE757" s="13"/>
      <c r="AT757" s="271" t="s">
        <v>149</v>
      </c>
      <c r="AU757" s="271" t="s">
        <v>85</v>
      </c>
      <c r="AV757" s="13" t="s">
        <v>87</v>
      </c>
      <c r="AW757" s="13" t="s">
        <v>5</v>
      </c>
      <c r="AX757" s="13" t="s">
        <v>77</v>
      </c>
      <c r="AY757" s="271" t="s">
        <v>139</v>
      </c>
    </row>
    <row r="758" s="12" customFormat="1">
      <c r="A758" s="12"/>
      <c r="B758" s="251"/>
      <c r="C758" s="252"/>
      <c r="D758" s="247" t="s">
        <v>149</v>
      </c>
      <c r="E758" s="253" t="s">
        <v>1</v>
      </c>
      <c r="F758" s="254" t="s">
        <v>173</v>
      </c>
      <c r="G758" s="252"/>
      <c r="H758" s="253" t="s">
        <v>1</v>
      </c>
      <c r="I758" s="255"/>
      <c r="J758" s="255"/>
      <c r="K758" s="252"/>
      <c r="L758" s="252"/>
      <c r="M758" s="256"/>
      <c r="N758" s="257"/>
      <c r="O758" s="258"/>
      <c r="P758" s="258"/>
      <c r="Q758" s="258"/>
      <c r="R758" s="258"/>
      <c r="S758" s="258"/>
      <c r="T758" s="258"/>
      <c r="U758" s="258"/>
      <c r="V758" s="258"/>
      <c r="W758" s="258"/>
      <c r="X758" s="259"/>
      <c r="Y758" s="12"/>
      <c r="Z758" s="12"/>
      <c r="AA758" s="12"/>
      <c r="AB758" s="12"/>
      <c r="AC758" s="12"/>
      <c r="AD758" s="12"/>
      <c r="AE758" s="12"/>
      <c r="AT758" s="260" t="s">
        <v>149</v>
      </c>
      <c r="AU758" s="260" t="s">
        <v>85</v>
      </c>
      <c r="AV758" s="12" t="s">
        <v>85</v>
      </c>
      <c r="AW758" s="12" t="s">
        <v>5</v>
      </c>
      <c r="AX758" s="12" t="s">
        <v>77</v>
      </c>
      <c r="AY758" s="260" t="s">
        <v>139</v>
      </c>
    </row>
    <row r="759" s="13" customFormat="1">
      <c r="A759" s="13"/>
      <c r="B759" s="261"/>
      <c r="C759" s="262"/>
      <c r="D759" s="247" t="s">
        <v>149</v>
      </c>
      <c r="E759" s="263" t="s">
        <v>1</v>
      </c>
      <c r="F759" s="264" t="s">
        <v>493</v>
      </c>
      <c r="G759" s="262"/>
      <c r="H759" s="265">
        <v>1256</v>
      </c>
      <c r="I759" s="266"/>
      <c r="J759" s="266"/>
      <c r="K759" s="262"/>
      <c r="L759" s="262"/>
      <c r="M759" s="267"/>
      <c r="N759" s="268"/>
      <c r="O759" s="269"/>
      <c r="P759" s="269"/>
      <c r="Q759" s="269"/>
      <c r="R759" s="269"/>
      <c r="S759" s="269"/>
      <c r="T759" s="269"/>
      <c r="U759" s="269"/>
      <c r="V759" s="269"/>
      <c r="W759" s="269"/>
      <c r="X759" s="270"/>
      <c r="Y759" s="13"/>
      <c r="Z759" s="13"/>
      <c r="AA759" s="13"/>
      <c r="AB759" s="13"/>
      <c r="AC759" s="13"/>
      <c r="AD759" s="13"/>
      <c r="AE759" s="13"/>
      <c r="AT759" s="271" t="s">
        <v>149</v>
      </c>
      <c r="AU759" s="271" t="s">
        <v>85</v>
      </c>
      <c r="AV759" s="13" t="s">
        <v>87</v>
      </c>
      <c r="AW759" s="13" t="s">
        <v>5</v>
      </c>
      <c r="AX759" s="13" t="s">
        <v>77</v>
      </c>
      <c r="AY759" s="271" t="s">
        <v>139</v>
      </c>
    </row>
    <row r="760" s="14" customFormat="1">
      <c r="A760" s="14"/>
      <c r="B760" s="272"/>
      <c r="C760" s="273"/>
      <c r="D760" s="247" t="s">
        <v>149</v>
      </c>
      <c r="E760" s="274" t="s">
        <v>1</v>
      </c>
      <c r="F760" s="275" t="s">
        <v>154</v>
      </c>
      <c r="G760" s="273"/>
      <c r="H760" s="276">
        <v>4080</v>
      </c>
      <c r="I760" s="277"/>
      <c r="J760" s="277"/>
      <c r="K760" s="273"/>
      <c r="L760" s="273"/>
      <c r="M760" s="278"/>
      <c r="N760" s="279"/>
      <c r="O760" s="280"/>
      <c r="P760" s="280"/>
      <c r="Q760" s="280"/>
      <c r="R760" s="280"/>
      <c r="S760" s="280"/>
      <c r="T760" s="280"/>
      <c r="U760" s="280"/>
      <c r="V760" s="280"/>
      <c r="W760" s="280"/>
      <c r="X760" s="281"/>
      <c r="Y760" s="14"/>
      <c r="Z760" s="14"/>
      <c r="AA760" s="14"/>
      <c r="AB760" s="14"/>
      <c r="AC760" s="14"/>
      <c r="AD760" s="14"/>
      <c r="AE760" s="14"/>
      <c r="AT760" s="282" t="s">
        <v>149</v>
      </c>
      <c r="AU760" s="282" t="s">
        <v>85</v>
      </c>
      <c r="AV760" s="14" t="s">
        <v>146</v>
      </c>
      <c r="AW760" s="14" t="s">
        <v>5</v>
      </c>
      <c r="AX760" s="14" t="s">
        <v>85</v>
      </c>
      <c r="AY760" s="282" t="s">
        <v>139</v>
      </c>
    </row>
    <row r="761" s="2" customFormat="1" ht="33" customHeight="1">
      <c r="A761" s="37"/>
      <c r="B761" s="38"/>
      <c r="C761" s="283" t="s">
        <v>603</v>
      </c>
      <c r="D761" s="283" t="s">
        <v>409</v>
      </c>
      <c r="E761" s="284" t="s">
        <v>604</v>
      </c>
      <c r="F761" s="285" t="s">
        <v>605</v>
      </c>
      <c r="G761" s="286" t="s">
        <v>143</v>
      </c>
      <c r="H761" s="287">
        <v>254</v>
      </c>
      <c r="I761" s="288"/>
      <c r="J761" s="288"/>
      <c r="K761" s="289">
        <f>ROUND(P761*H761,2)</f>
        <v>0</v>
      </c>
      <c r="L761" s="285" t="s">
        <v>144</v>
      </c>
      <c r="M761" s="43"/>
      <c r="N761" s="290" t="s">
        <v>1</v>
      </c>
      <c r="O761" s="241" t="s">
        <v>40</v>
      </c>
      <c r="P761" s="242">
        <f>I761+J761</f>
        <v>0</v>
      </c>
      <c r="Q761" s="242">
        <f>ROUND(I761*H761,2)</f>
        <v>0</v>
      </c>
      <c r="R761" s="242">
        <f>ROUND(J761*H761,2)</f>
        <v>0</v>
      </c>
      <c r="S761" s="90"/>
      <c r="T761" s="243">
        <f>S761*H761</f>
        <v>0</v>
      </c>
      <c r="U761" s="243">
        <v>0</v>
      </c>
      <c r="V761" s="243">
        <f>U761*H761</f>
        <v>0</v>
      </c>
      <c r="W761" s="243">
        <v>0</v>
      </c>
      <c r="X761" s="244">
        <f>W761*H761</f>
        <v>0</v>
      </c>
      <c r="Y761" s="37"/>
      <c r="Z761" s="37"/>
      <c r="AA761" s="37"/>
      <c r="AB761" s="37"/>
      <c r="AC761" s="37"/>
      <c r="AD761" s="37"/>
      <c r="AE761" s="37"/>
      <c r="AR761" s="245" t="s">
        <v>146</v>
      </c>
      <c r="AT761" s="245" t="s">
        <v>409</v>
      </c>
      <c r="AU761" s="245" t="s">
        <v>85</v>
      </c>
      <c r="AY761" s="16" t="s">
        <v>139</v>
      </c>
      <c r="BE761" s="246">
        <f>IF(O761="základní",K761,0)</f>
        <v>0</v>
      </c>
      <c r="BF761" s="246">
        <f>IF(O761="snížená",K761,0)</f>
        <v>0</v>
      </c>
      <c r="BG761" s="246">
        <f>IF(O761="zákl. přenesená",K761,0)</f>
        <v>0</v>
      </c>
      <c r="BH761" s="246">
        <f>IF(O761="sníž. přenesená",K761,0)</f>
        <v>0</v>
      </c>
      <c r="BI761" s="246">
        <f>IF(O761="nulová",K761,0)</f>
        <v>0</v>
      </c>
      <c r="BJ761" s="16" t="s">
        <v>85</v>
      </c>
      <c r="BK761" s="246">
        <f>ROUND(P761*H761,2)</f>
        <v>0</v>
      </c>
      <c r="BL761" s="16" t="s">
        <v>146</v>
      </c>
      <c r="BM761" s="245" t="s">
        <v>606</v>
      </c>
    </row>
    <row r="762" s="2" customFormat="1">
      <c r="A762" s="37"/>
      <c r="B762" s="38"/>
      <c r="C762" s="39"/>
      <c r="D762" s="247" t="s">
        <v>148</v>
      </c>
      <c r="E762" s="39"/>
      <c r="F762" s="248" t="s">
        <v>607</v>
      </c>
      <c r="G762" s="39"/>
      <c r="H762" s="39"/>
      <c r="I762" s="144"/>
      <c r="J762" s="144"/>
      <c r="K762" s="39"/>
      <c r="L762" s="39"/>
      <c r="M762" s="43"/>
      <c r="N762" s="249"/>
      <c r="O762" s="250"/>
      <c r="P762" s="90"/>
      <c r="Q762" s="90"/>
      <c r="R762" s="90"/>
      <c r="S762" s="90"/>
      <c r="T762" s="90"/>
      <c r="U762" s="90"/>
      <c r="V762" s="90"/>
      <c r="W762" s="90"/>
      <c r="X762" s="91"/>
      <c r="Y762" s="37"/>
      <c r="Z762" s="37"/>
      <c r="AA762" s="37"/>
      <c r="AB762" s="37"/>
      <c r="AC762" s="37"/>
      <c r="AD762" s="37"/>
      <c r="AE762" s="37"/>
      <c r="AT762" s="16" t="s">
        <v>148</v>
      </c>
      <c r="AU762" s="16" t="s">
        <v>85</v>
      </c>
    </row>
    <row r="763" s="12" customFormat="1">
      <c r="A763" s="12"/>
      <c r="B763" s="251"/>
      <c r="C763" s="252"/>
      <c r="D763" s="247" t="s">
        <v>149</v>
      </c>
      <c r="E763" s="253" t="s">
        <v>1</v>
      </c>
      <c r="F763" s="254" t="s">
        <v>597</v>
      </c>
      <c r="G763" s="252"/>
      <c r="H763" s="253" t="s">
        <v>1</v>
      </c>
      <c r="I763" s="255"/>
      <c r="J763" s="255"/>
      <c r="K763" s="252"/>
      <c r="L763" s="252"/>
      <c r="M763" s="256"/>
      <c r="N763" s="257"/>
      <c r="O763" s="258"/>
      <c r="P763" s="258"/>
      <c r="Q763" s="258"/>
      <c r="R763" s="258"/>
      <c r="S763" s="258"/>
      <c r="T763" s="258"/>
      <c r="U763" s="258"/>
      <c r="V763" s="258"/>
      <c r="W763" s="258"/>
      <c r="X763" s="259"/>
      <c r="Y763" s="12"/>
      <c r="Z763" s="12"/>
      <c r="AA763" s="12"/>
      <c r="AB763" s="12"/>
      <c r="AC763" s="12"/>
      <c r="AD763" s="12"/>
      <c r="AE763" s="12"/>
      <c r="AT763" s="260" t="s">
        <v>149</v>
      </c>
      <c r="AU763" s="260" t="s">
        <v>85</v>
      </c>
      <c r="AV763" s="12" t="s">
        <v>85</v>
      </c>
      <c r="AW763" s="12" t="s">
        <v>5</v>
      </c>
      <c r="AX763" s="12" t="s">
        <v>77</v>
      </c>
      <c r="AY763" s="260" t="s">
        <v>139</v>
      </c>
    </row>
    <row r="764" s="13" customFormat="1">
      <c r="A764" s="13"/>
      <c r="B764" s="261"/>
      <c r="C764" s="262"/>
      <c r="D764" s="247" t="s">
        <v>149</v>
      </c>
      <c r="E764" s="263" t="s">
        <v>1</v>
      </c>
      <c r="F764" s="264" t="s">
        <v>153</v>
      </c>
      <c r="G764" s="262"/>
      <c r="H764" s="265">
        <v>254</v>
      </c>
      <c r="I764" s="266"/>
      <c r="J764" s="266"/>
      <c r="K764" s="262"/>
      <c r="L764" s="262"/>
      <c r="M764" s="267"/>
      <c r="N764" s="268"/>
      <c r="O764" s="269"/>
      <c r="P764" s="269"/>
      <c r="Q764" s="269"/>
      <c r="R764" s="269"/>
      <c r="S764" s="269"/>
      <c r="T764" s="269"/>
      <c r="U764" s="269"/>
      <c r="V764" s="269"/>
      <c r="W764" s="269"/>
      <c r="X764" s="270"/>
      <c r="Y764" s="13"/>
      <c r="Z764" s="13"/>
      <c r="AA764" s="13"/>
      <c r="AB764" s="13"/>
      <c r="AC764" s="13"/>
      <c r="AD764" s="13"/>
      <c r="AE764" s="13"/>
      <c r="AT764" s="271" t="s">
        <v>149</v>
      </c>
      <c r="AU764" s="271" t="s">
        <v>85</v>
      </c>
      <c r="AV764" s="13" t="s">
        <v>87</v>
      </c>
      <c r="AW764" s="13" t="s">
        <v>5</v>
      </c>
      <c r="AX764" s="13" t="s">
        <v>77</v>
      </c>
      <c r="AY764" s="271" t="s">
        <v>139</v>
      </c>
    </row>
    <row r="765" s="14" customFormat="1">
      <c r="A765" s="14"/>
      <c r="B765" s="272"/>
      <c r="C765" s="273"/>
      <c r="D765" s="247" t="s">
        <v>149</v>
      </c>
      <c r="E765" s="274" t="s">
        <v>1</v>
      </c>
      <c r="F765" s="275" t="s">
        <v>154</v>
      </c>
      <c r="G765" s="273"/>
      <c r="H765" s="276">
        <v>254</v>
      </c>
      <c r="I765" s="277"/>
      <c r="J765" s="277"/>
      <c r="K765" s="273"/>
      <c r="L765" s="273"/>
      <c r="M765" s="278"/>
      <c r="N765" s="279"/>
      <c r="O765" s="280"/>
      <c r="P765" s="280"/>
      <c r="Q765" s="280"/>
      <c r="R765" s="280"/>
      <c r="S765" s="280"/>
      <c r="T765" s="280"/>
      <c r="U765" s="280"/>
      <c r="V765" s="280"/>
      <c r="W765" s="280"/>
      <c r="X765" s="281"/>
      <c r="Y765" s="14"/>
      <c r="Z765" s="14"/>
      <c r="AA765" s="14"/>
      <c r="AB765" s="14"/>
      <c r="AC765" s="14"/>
      <c r="AD765" s="14"/>
      <c r="AE765" s="14"/>
      <c r="AT765" s="282" t="s">
        <v>149</v>
      </c>
      <c r="AU765" s="282" t="s">
        <v>85</v>
      </c>
      <c r="AV765" s="14" t="s">
        <v>146</v>
      </c>
      <c r="AW765" s="14" t="s">
        <v>5</v>
      </c>
      <c r="AX765" s="14" t="s">
        <v>85</v>
      </c>
      <c r="AY765" s="282" t="s">
        <v>139</v>
      </c>
    </row>
    <row r="766" s="2" customFormat="1" ht="33" customHeight="1">
      <c r="A766" s="37"/>
      <c r="B766" s="38"/>
      <c r="C766" s="283" t="s">
        <v>608</v>
      </c>
      <c r="D766" s="283" t="s">
        <v>409</v>
      </c>
      <c r="E766" s="284" t="s">
        <v>609</v>
      </c>
      <c r="F766" s="285" t="s">
        <v>610</v>
      </c>
      <c r="G766" s="286" t="s">
        <v>143</v>
      </c>
      <c r="H766" s="287">
        <v>4080</v>
      </c>
      <c r="I766" s="288"/>
      <c r="J766" s="288"/>
      <c r="K766" s="289">
        <f>ROUND(P766*H766,2)</f>
        <v>0</v>
      </c>
      <c r="L766" s="285" t="s">
        <v>144</v>
      </c>
      <c r="M766" s="43"/>
      <c r="N766" s="290" t="s">
        <v>1</v>
      </c>
      <c r="O766" s="241" t="s">
        <v>40</v>
      </c>
      <c r="P766" s="242">
        <f>I766+J766</f>
        <v>0</v>
      </c>
      <c r="Q766" s="242">
        <f>ROUND(I766*H766,2)</f>
        <v>0</v>
      </c>
      <c r="R766" s="242">
        <f>ROUND(J766*H766,2)</f>
        <v>0</v>
      </c>
      <c r="S766" s="90"/>
      <c r="T766" s="243">
        <f>S766*H766</f>
        <v>0</v>
      </c>
      <c r="U766" s="243">
        <v>0</v>
      </c>
      <c r="V766" s="243">
        <f>U766*H766</f>
        <v>0</v>
      </c>
      <c r="W766" s="243">
        <v>0</v>
      </c>
      <c r="X766" s="244">
        <f>W766*H766</f>
        <v>0</v>
      </c>
      <c r="Y766" s="37"/>
      <c r="Z766" s="37"/>
      <c r="AA766" s="37"/>
      <c r="AB766" s="37"/>
      <c r="AC766" s="37"/>
      <c r="AD766" s="37"/>
      <c r="AE766" s="37"/>
      <c r="AR766" s="245" t="s">
        <v>146</v>
      </c>
      <c r="AT766" s="245" t="s">
        <v>409</v>
      </c>
      <c r="AU766" s="245" t="s">
        <v>85</v>
      </c>
      <c r="AY766" s="16" t="s">
        <v>139</v>
      </c>
      <c r="BE766" s="246">
        <f>IF(O766="základní",K766,0)</f>
        <v>0</v>
      </c>
      <c r="BF766" s="246">
        <f>IF(O766="snížená",K766,0)</f>
        <v>0</v>
      </c>
      <c r="BG766" s="246">
        <f>IF(O766="zákl. přenesená",K766,0)</f>
        <v>0</v>
      </c>
      <c r="BH766" s="246">
        <f>IF(O766="sníž. přenesená",K766,0)</f>
        <v>0</v>
      </c>
      <c r="BI766" s="246">
        <f>IF(O766="nulová",K766,0)</f>
        <v>0</v>
      </c>
      <c r="BJ766" s="16" t="s">
        <v>85</v>
      </c>
      <c r="BK766" s="246">
        <f>ROUND(P766*H766,2)</f>
        <v>0</v>
      </c>
      <c r="BL766" s="16" t="s">
        <v>146</v>
      </c>
      <c r="BM766" s="245" t="s">
        <v>611</v>
      </c>
    </row>
    <row r="767" s="2" customFormat="1">
      <c r="A767" s="37"/>
      <c r="B767" s="38"/>
      <c r="C767" s="39"/>
      <c r="D767" s="247" t="s">
        <v>148</v>
      </c>
      <c r="E767" s="39"/>
      <c r="F767" s="248" t="s">
        <v>612</v>
      </c>
      <c r="G767" s="39"/>
      <c r="H767" s="39"/>
      <c r="I767" s="144"/>
      <c r="J767" s="144"/>
      <c r="K767" s="39"/>
      <c r="L767" s="39"/>
      <c r="M767" s="43"/>
      <c r="N767" s="249"/>
      <c r="O767" s="250"/>
      <c r="P767" s="90"/>
      <c r="Q767" s="90"/>
      <c r="R767" s="90"/>
      <c r="S767" s="90"/>
      <c r="T767" s="90"/>
      <c r="U767" s="90"/>
      <c r="V767" s="90"/>
      <c r="W767" s="90"/>
      <c r="X767" s="91"/>
      <c r="Y767" s="37"/>
      <c r="Z767" s="37"/>
      <c r="AA767" s="37"/>
      <c r="AB767" s="37"/>
      <c r="AC767" s="37"/>
      <c r="AD767" s="37"/>
      <c r="AE767" s="37"/>
      <c r="AT767" s="16" t="s">
        <v>148</v>
      </c>
      <c r="AU767" s="16" t="s">
        <v>85</v>
      </c>
    </row>
    <row r="768" s="12" customFormat="1">
      <c r="A768" s="12"/>
      <c r="B768" s="251"/>
      <c r="C768" s="252"/>
      <c r="D768" s="247" t="s">
        <v>149</v>
      </c>
      <c r="E768" s="253" t="s">
        <v>1</v>
      </c>
      <c r="F768" s="254" t="s">
        <v>167</v>
      </c>
      <c r="G768" s="252"/>
      <c r="H768" s="253" t="s">
        <v>1</v>
      </c>
      <c r="I768" s="255"/>
      <c r="J768" s="255"/>
      <c r="K768" s="252"/>
      <c r="L768" s="252"/>
      <c r="M768" s="256"/>
      <c r="N768" s="257"/>
      <c r="O768" s="258"/>
      <c r="P768" s="258"/>
      <c r="Q768" s="258"/>
      <c r="R768" s="258"/>
      <c r="S768" s="258"/>
      <c r="T768" s="258"/>
      <c r="U768" s="258"/>
      <c r="V768" s="258"/>
      <c r="W768" s="258"/>
      <c r="X768" s="259"/>
      <c r="Y768" s="12"/>
      <c r="Z768" s="12"/>
      <c r="AA768" s="12"/>
      <c r="AB768" s="12"/>
      <c r="AC768" s="12"/>
      <c r="AD768" s="12"/>
      <c r="AE768" s="12"/>
      <c r="AT768" s="260" t="s">
        <v>149</v>
      </c>
      <c r="AU768" s="260" t="s">
        <v>85</v>
      </c>
      <c r="AV768" s="12" t="s">
        <v>85</v>
      </c>
      <c r="AW768" s="12" t="s">
        <v>5</v>
      </c>
      <c r="AX768" s="12" t="s">
        <v>77</v>
      </c>
      <c r="AY768" s="260" t="s">
        <v>139</v>
      </c>
    </row>
    <row r="769" s="13" customFormat="1">
      <c r="A769" s="13"/>
      <c r="B769" s="261"/>
      <c r="C769" s="262"/>
      <c r="D769" s="247" t="s">
        <v>149</v>
      </c>
      <c r="E769" s="263" t="s">
        <v>1</v>
      </c>
      <c r="F769" s="264" t="s">
        <v>491</v>
      </c>
      <c r="G769" s="262"/>
      <c r="H769" s="265">
        <v>1434</v>
      </c>
      <c r="I769" s="266"/>
      <c r="J769" s="266"/>
      <c r="K769" s="262"/>
      <c r="L769" s="262"/>
      <c r="M769" s="267"/>
      <c r="N769" s="268"/>
      <c r="O769" s="269"/>
      <c r="P769" s="269"/>
      <c r="Q769" s="269"/>
      <c r="R769" s="269"/>
      <c r="S769" s="269"/>
      <c r="T769" s="269"/>
      <c r="U769" s="269"/>
      <c r="V769" s="269"/>
      <c r="W769" s="269"/>
      <c r="X769" s="270"/>
      <c r="Y769" s="13"/>
      <c r="Z769" s="13"/>
      <c r="AA769" s="13"/>
      <c r="AB769" s="13"/>
      <c r="AC769" s="13"/>
      <c r="AD769" s="13"/>
      <c r="AE769" s="13"/>
      <c r="AT769" s="271" t="s">
        <v>149</v>
      </c>
      <c r="AU769" s="271" t="s">
        <v>85</v>
      </c>
      <c r="AV769" s="13" t="s">
        <v>87</v>
      </c>
      <c r="AW769" s="13" t="s">
        <v>5</v>
      </c>
      <c r="AX769" s="13" t="s">
        <v>77</v>
      </c>
      <c r="AY769" s="271" t="s">
        <v>139</v>
      </c>
    </row>
    <row r="770" s="12" customFormat="1">
      <c r="A770" s="12"/>
      <c r="B770" s="251"/>
      <c r="C770" s="252"/>
      <c r="D770" s="247" t="s">
        <v>149</v>
      </c>
      <c r="E770" s="253" t="s">
        <v>1</v>
      </c>
      <c r="F770" s="254" t="s">
        <v>170</v>
      </c>
      <c r="G770" s="252"/>
      <c r="H770" s="253" t="s">
        <v>1</v>
      </c>
      <c r="I770" s="255"/>
      <c r="J770" s="255"/>
      <c r="K770" s="252"/>
      <c r="L770" s="252"/>
      <c r="M770" s="256"/>
      <c r="N770" s="257"/>
      <c r="O770" s="258"/>
      <c r="P770" s="258"/>
      <c r="Q770" s="258"/>
      <c r="R770" s="258"/>
      <c r="S770" s="258"/>
      <c r="T770" s="258"/>
      <c r="U770" s="258"/>
      <c r="V770" s="258"/>
      <c r="W770" s="258"/>
      <c r="X770" s="259"/>
      <c r="Y770" s="12"/>
      <c r="Z770" s="12"/>
      <c r="AA770" s="12"/>
      <c r="AB770" s="12"/>
      <c r="AC770" s="12"/>
      <c r="AD770" s="12"/>
      <c r="AE770" s="12"/>
      <c r="AT770" s="260" t="s">
        <v>149</v>
      </c>
      <c r="AU770" s="260" t="s">
        <v>85</v>
      </c>
      <c r="AV770" s="12" t="s">
        <v>85</v>
      </c>
      <c r="AW770" s="12" t="s">
        <v>5</v>
      </c>
      <c r="AX770" s="12" t="s">
        <v>77</v>
      </c>
      <c r="AY770" s="260" t="s">
        <v>139</v>
      </c>
    </row>
    <row r="771" s="13" customFormat="1">
      <c r="A771" s="13"/>
      <c r="B771" s="261"/>
      <c r="C771" s="262"/>
      <c r="D771" s="247" t="s">
        <v>149</v>
      </c>
      <c r="E771" s="263" t="s">
        <v>1</v>
      </c>
      <c r="F771" s="264" t="s">
        <v>492</v>
      </c>
      <c r="G771" s="262"/>
      <c r="H771" s="265">
        <v>1390</v>
      </c>
      <c r="I771" s="266"/>
      <c r="J771" s="266"/>
      <c r="K771" s="262"/>
      <c r="L771" s="262"/>
      <c r="M771" s="267"/>
      <c r="N771" s="268"/>
      <c r="O771" s="269"/>
      <c r="P771" s="269"/>
      <c r="Q771" s="269"/>
      <c r="R771" s="269"/>
      <c r="S771" s="269"/>
      <c r="T771" s="269"/>
      <c r="U771" s="269"/>
      <c r="V771" s="269"/>
      <c r="W771" s="269"/>
      <c r="X771" s="270"/>
      <c r="Y771" s="13"/>
      <c r="Z771" s="13"/>
      <c r="AA771" s="13"/>
      <c r="AB771" s="13"/>
      <c r="AC771" s="13"/>
      <c r="AD771" s="13"/>
      <c r="AE771" s="13"/>
      <c r="AT771" s="271" t="s">
        <v>149</v>
      </c>
      <c r="AU771" s="271" t="s">
        <v>85</v>
      </c>
      <c r="AV771" s="13" t="s">
        <v>87</v>
      </c>
      <c r="AW771" s="13" t="s">
        <v>5</v>
      </c>
      <c r="AX771" s="13" t="s">
        <v>77</v>
      </c>
      <c r="AY771" s="271" t="s">
        <v>139</v>
      </c>
    </row>
    <row r="772" s="12" customFormat="1">
      <c r="A772" s="12"/>
      <c r="B772" s="251"/>
      <c r="C772" s="252"/>
      <c r="D772" s="247" t="s">
        <v>149</v>
      </c>
      <c r="E772" s="253" t="s">
        <v>1</v>
      </c>
      <c r="F772" s="254" t="s">
        <v>173</v>
      </c>
      <c r="G772" s="252"/>
      <c r="H772" s="253" t="s">
        <v>1</v>
      </c>
      <c r="I772" s="255"/>
      <c r="J772" s="255"/>
      <c r="K772" s="252"/>
      <c r="L772" s="252"/>
      <c r="M772" s="256"/>
      <c r="N772" s="257"/>
      <c r="O772" s="258"/>
      <c r="P772" s="258"/>
      <c r="Q772" s="258"/>
      <c r="R772" s="258"/>
      <c r="S772" s="258"/>
      <c r="T772" s="258"/>
      <c r="U772" s="258"/>
      <c r="V772" s="258"/>
      <c r="W772" s="258"/>
      <c r="X772" s="259"/>
      <c r="Y772" s="12"/>
      <c r="Z772" s="12"/>
      <c r="AA772" s="12"/>
      <c r="AB772" s="12"/>
      <c r="AC772" s="12"/>
      <c r="AD772" s="12"/>
      <c r="AE772" s="12"/>
      <c r="AT772" s="260" t="s">
        <v>149</v>
      </c>
      <c r="AU772" s="260" t="s">
        <v>85</v>
      </c>
      <c r="AV772" s="12" t="s">
        <v>85</v>
      </c>
      <c r="AW772" s="12" t="s">
        <v>5</v>
      </c>
      <c r="AX772" s="12" t="s">
        <v>77</v>
      </c>
      <c r="AY772" s="260" t="s">
        <v>139</v>
      </c>
    </row>
    <row r="773" s="13" customFormat="1">
      <c r="A773" s="13"/>
      <c r="B773" s="261"/>
      <c r="C773" s="262"/>
      <c r="D773" s="247" t="s">
        <v>149</v>
      </c>
      <c r="E773" s="263" t="s">
        <v>1</v>
      </c>
      <c r="F773" s="264" t="s">
        <v>493</v>
      </c>
      <c r="G773" s="262"/>
      <c r="H773" s="265">
        <v>1256</v>
      </c>
      <c r="I773" s="266"/>
      <c r="J773" s="266"/>
      <c r="K773" s="262"/>
      <c r="L773" s="262"/>
      <c r="M773" s="267"/>
      <c r="N773" s="268"/>
      <c r="O773" s="269"/>
      <c r="P773" s="269"/>
      <c r="Q773" s="269"/>
      <c r="R773" s="269"/>
      <c r="S773" s="269"/>
      <c r="T773" s="269"/>
      <c r="U773" s="269"/>
      <c r="V773" s="269"/>
      <c r="W773" s="269"/>
      <c r="X773" s="270"/>
      <c r="Y773" s="13"/>
      <c r="Z773" s="13"/>
      <c r="AA773" s="13"/>
      <c r="AB773" s="13"/>
      <c r="AC773" s="13"/>
      <c r="AD773" s="13"/>
      <c r="AE773" s="13"/>
      <c r="AT773" s="271" t="s">
        <v>149</v>
      </c>
      <c r="AU773" s="271" t="s">
        <v>85</v>
      </c>
      <c r="AV773" s="13" t="s">
        <v>87</v>
      </c>
      <c r="AW773" s="13" t="s">
        <v>5</v>
      </c>
      <c r="AX773" s="13" t="s">
        <v>77</v>
      </c>
      <c r="AY773" s="271" t="s">
        <v>139</v>
      </c>
    </row>
    <row r="774" s="14" customFormat="1">
      <c r="A774" s="14"/>
      <c r="B774" s="272"/>
      <c r="C774" s="273"/>
      <c r="D774" s="247" t="s">
        <v>149</v>
      </c>
      <c r="E774" s="274" t="s">
        <v>1</v>
      </c>
      <c r="F774" s="275" t="s">
        <v>154</v>
      </c>
      <c r="G774" s="273"/>
      <c r="H774" s="276">
        <v>4080</v>
      </c>
      <c r="I774" s="277"/>
      <c r="J774" s="277"/>
      <c r="K774" s="273"/>
      <c r="L774" s="273"/>
      <c r="M774" s="278"/>
      <c r="N774" s="279"/>
      <c r="O774" s="280"/>
      <c r="P774" s="280"/>
      <c r="Q774" s="280"/>
      <c r="R774" s="280"/>
      <c r="S774" s="280"/>
      <c r="T774" s="280"/>
      <c r="U774" s="280"/>
      <c r="V774" s="280"/>
      <c r="W774" s="280"/>
      <c r="X774" s="281"/>
      <c r="Y774" s="14"/>
      <c r="Z774" s="14"/>
      <c r="AA774" s="14"/>
      <c r="AB774" s="14"/>
      <c r="AC774" s="14"/>
      <c r="AD774" s="14"/>
      <c r="AE774" s="14"/>
      <c r="AT774" s="282" t="s">
        <v>149</v>
      </c>
      <c r="AU774" s="282" t="s">
        <v>85</v>
      </c>
      <c r="AV774" s="14" t="s">
        <v>146</v>
      </c>
      <c r="AW774" s="14" t="s">
        <v>5</v>
      </c>
      <c r="AX774" s="14" t="s">
        <v>85</v>
      </c>
      <c r="AY774" s="282" t="s">
        <v>139</v>
      </c>
    </row>
    <row r="775" s="2" customFormat="1" ht="21.75" customHeight="1">
      <c r="A775" s="37"/>
      <c r="B775" s="38"/>
      <c r="C775" s="283" t="s">
        <v>613</v>
      </c>
      <c r="D775" s="283" t="s">
        <v>409</v>
      </c>
      <c r="E775" s="284" t="s">
        <v>614</v>
      </c>
      <c r="F775" s="285" t="s">
        <v>615</v>
      </c>
      <c r="G775" s="286" t="s">
        <v>143</v>
      </c>
      <c r="H775" s="287">
        <v>99.691999999999993</v>
      </c>
      <c r="I775" s="288"/>
      <c r="J775" s="288"/>
      <c r="K775" s="289">
        <f>ROUND(P775*H775,2)</f>
        <v>0</v>
      </c>
      <c r="L775" s="285" t="s">
        <v>144</v>
      </c>
      <c r="M775" s="43"/>
      <c r="N775" s="290" t="s">
        <v>1</v>
      </c>
      <c r="O775" s="241" t="s">
        <v>40</v>
      </c>
      <c r="P775" s="242">
        <f>I775+J775</f>
        <v>0</v>
      </c>
      <c r="Q775" s="242">
        <f>ROUND(I775*H775,2)</f>
        <v>0</v>
      </c>
      <c r="R775" s="242">
        <f>ROUND(J775*H775,2)</f>
        <v>0</v>
      </c>
      <c r="S775" s="90"/>
      <c r="T775" s="243">
        <f>S775*H775</f>
        <v>0</v>
      </c>
      <c r="U775" s="243">
        <v>0</v>
      </c>
      <c r="V775" s="243">
        <f>U775*H775</f>
        <v>0</v>
      </c>
      <c r="W775" s="243">
        <v>0</v>
      </c>
      <c r="X775" s="244">
        <f>W775*H775</f>
        <v>0</v>
      </c>
      <c r="Y775" s="37"/>
      <c r="Z775" s="37"/>
      <c r="AA775" s="37"/>
      <c r="AB775" s="37"/>
      <c r="AC775" s="37"/>
      <c r="AD775" s="37"/>
      <c r="AE775" s="37"/>
      <c r="AR775" s="245" t="s">
        <v>146</v>
      </c>
      <c r="AT775" s="245" t="s">
        <v>409</v>
      </c>
      <c r="AU775" s="245" t="s">
        <v>85</v>
      </c>
      <c r="AY775" s="16" t="s">
        <v>139</v>
      </c>
      <c r="BE775" s="246">
        <f>IF(O775="základní",K775,0)</f>
        <v>0</v>
      </c>
      <c r="BF775" s="246">
        <f>IF(O775="snížená",K775,0)</f>
        <v>0</v>
      </c>
      <c r="BG775" s="246">
        <f>IF(O775="zákl. přenesená",K775,0)</f>
        <v>0</v>
      </c>
      <c r="BH775" s="246">
        <f>IF(O775="sníž. přenesená",K775,0)</f>
        <v>0</v>
      </c>
      <c r="BI775" s="246">
        <f>IF(O775="nulová",K775,0)</f>
        <v>0</v>
      </c>
      <c r="BJ775" s="16" t="s">
        <v>85</v>
      </c>
      <c r="BK775" s="246">
        <f>ROUND(P775*H775,2)</f>
        <v>0</v>
      </c>
      <c r="BL775" s="16" t="s">
        <v>146</v>
      </c>
      <c r="BM775" s="245" t="s">
        <v>616</v>
      </c>
    </row>
    <row r="776" s="2" customFormat="1">
      <c r="A776" s="37"/>
      <c r="B776" s="38"/>
      <c r="C776" s="39"/>
      <c r="D776" s="247" t="s">
        <v>148</v>
      </c>
      <c r="E776" s="39"/>
      <c r="F776" s="248" t="s">
        <v>617</v>
      </c>
      <c r="G776" s="39"/>
      <c r="H776" s="39"/>
      <c r="I776" s="144"/>
      <c r="J776" s="144"/>
      <c r="K776" s="39"/>
      <c r="L776" s="39"/>
      <c r="M776" s="43"/>
      <c r="N776" s="249"/>
      <c r="O776" s="250"/>
      <c r="P776" s="90"/>
      <c r="Q776" s="90"/>
      <c r="R776" s="90"/>
      <c r="S776" s="90"/>
      <c r="T776" s="90"/>
      <c r="U776" s="90"/>
      <c r="V776" s="90"/>
      <c r="W776" s="90"/>
      <c r="X776" s="91"/>
      <c r="Y776" s="37"/>
      <c r="Z776" s="37"/>
      <c r="AA776" s="37"/>
      <c r="AB776" s="37"/>
      <c r="AC776" s="37"/>
      <c r="AD776" s="37"/>
      <c r="AE776" s="37"/>
      <c r="AT776" s="16" t="s">
        <v>148</v>
      </c>
      <c r="AU776" s="16" t="s">
        <v>85</v>
      </c>
    </row>
    <row r="777" s="12" customFormat="1">
      <c r="A777" s="12"/>
      <c r="B777" s="251"/>
      <c r="C777" s="252"/>
      <c r="D777" s="247" t="s">
        <v>149</v>
      </c>
      <c r="E777" s="253" t="s">
        <v>1</v>
      </c>
      <c r="F777" s="254" t="s">
        <v>211</v>
      </c>
      <c r="G777" s="252"/>
      <c r="H777" s="253" t="s">
        <v>1</v>
      </c>
      <c r="I777" s="255"/>
      <c r="J777" s="255"/>
      <c r="K777" s="252"/>
      <c r="L777" s="252"/>
      <c r="M777" s="256"/>
      <c r="N777" s="257"/>
      <c r="O777" s="258"/>
      <c r="P777" s="258"/>
      <c r="Q777" s="258"/>
      <c r="R777" s="258"/>
      <c r="S777" s="258"/>
      <c r="T777" s="258"/>
      <c r="U777" s="258"/>
      <c r="V777" s="258"/>
      <c r="W777" s="258"/>
      <c r="X777" s="259"/>
      <c r="Y777" s="12"/>
      <c r="Z777" s="12"/>
      <c r="AA777" s="12"/>
      <c r="AB777" s="12"/>
      <c r="AC777" s="12"/>
      <c r="AD777" s="12"/>
      <c r="AE777" s="12"/>
      <c r="AT777" s="260" t="s">
        <v>149</v>
      </c>
      <c r="AU777" s="260" t="s">
        <v>85</v>
      </c>
      <c r="AV777" s="12" t="s">
        <v>85</v>
      </c>
      <c r="AW777" s="12" t="s">
        <v>5</v>
      </c>
      <c r="AX777" s="12" t="s">
        <v>77</v>
      </c>
      <c r="AY777" s="260" t="s">
        <v>139</v>
      </c>
    </row>
    <row r="778" s="13" customFormat="1">
      <c r="A778" s="13"/>
      <c r="B778" s="261"/>
      <c r="C778" s="262"/>
      <c r="D778" s="247" t="s">
        <v>149</v>
      </c>
      <c r="E778" s="263" t="s">
        <v>1</v>
      </c>
      <c r="F778" s="264" t="s">
        <v>618</v>
      </c>
      <c r="G778" s="262"/>
      <c r="H778" s="265">
        <v>99.691999999999993</v>
      </c>
      <c r="I778" s="266"/>
      <c r="J778" s="266"/>
      <c r="K778" s="262"/>
      <c r="L778" s="262"/>
      <c r="M778" s="267"/>
      <c r="N778" s="268"/>
      <c r="O778" s="269"/>
      <c r="P778" s="269"/>
      <c r="Q778" s="269"/>
      <c r="R778" s="269"/>
      <c r="S778" s="269"/>
      <c r="T778" s="269"/>
      <c r="U778" s="269"/>
      <c r="V778" s="269"/>
      <c r="W778" s="269"/>
      <c r="X778" s="270"/>
      <c r="Y778" s="13"/>
      <c r="Z778" s="13"/>
      <c r="AA778" s="13"/>
      <c r="AB778" s="13"/>
      <c r="AC778" s="13"/>
      <c r="AD778" s="13"/>
      <c r="AE778" s="13"/>
      <c r="AT778" s="271" t="s">
        <v>149</v>
      </c>
      <c r="AU778" s="271" t="s">
        <v>85</v>
      </c>
      <c r="AV778" s="13" t="s">
        <v>87</v>
      </c>
      <c r="AW778" s="13" t="s">
        <v>5</v>
      </c>
      <c r="AX778" s="13" t="s">
        <v>77</v>
      </c>
      <c r="AY778" s="271" t="s">
        <v>139</v>
      </c>
    </row>
    <row r="779" s="14" customFormat="1">
      <c r="A779" s="14"/>
      <c r="B779" s="272"/>
      <c r="C779" s="273"/>
      <c r="D779" s="247" t="s">
        <v>149</v>
      </c>
      <c r="E779" s="274" t="s">
        <v>1</v>
      </c>
      <c r="F779" s="275" t="s">
        <v>154</v>
      </c>
      <c r="G779" s="273"/>
      <c r="H779" s="276">
        <v>99.691999999999993</v>
      </c>
      <c r="I779" s="277"/>
      <c r="J779" s="277"/>
      <c r="K779" s="273"/>
      <c r="L779" s="273"/>
      <c r="M779" s="278"/>
      <c r="N779" s="279"/>
      <c r="O779" s="280"/>
      <c r="P779" s="280"/>
      <c r="Q779" s="280"/>
      <c r="R779" s="280"/>
      <c r="S779" s="280"/>
      <c r="T779" s="280"/>
      <c r="U779" s="280"/>
      <c r="V779" s="280"/>
      <c r="W779" s="280"/>
      <c r="X779" s="281"/>
      <c r="Y779" s="14"/>
      <c r="Z779" s="14"/>
      <c r="AA779" s="14"/>
      <c r="AB779" s="14"/>
      <c r="AC779" s="14"/>
      <c r="AD779" s="14"/>
      <c r="AE779" s="14"/>
      <c r="AT779" s="282" t="s">
        <v>149</v>
      </c>
      <c r="AU779" s="282" t="s">
        <v>85</v>
      </c>
      <c r="AV779" s="14" t="s">
        <v>146</v>
      </c>
      <c r="AW779" s="14" t="s">
        <v>5</v>
      </c>
      <c r="AX779" s="14" t="s">
        <v>85</v>
      </c>
      <c r="AY779" s="282" t="s">
        <v>139</v>
      </c>
    </row>
    <row r="780" s="2" customFormat="1" ht="21.75" customHeight="1">
      <c r="A780" s="37"/>
      <c r="B780" s="38"/>
      <c r="C780" s="283" t="s">
        <v>619</v>
      </c>
      <c r="D780" s="283" t="s">
        <v>409</v>
      </c>
      <c r="E780" s="284" t="s">
        <v>620</v>
      </c>
      <c r="F780" s="285" t="s">
        <v>621</v>
      </c>
      <c r="G780" s="286" t="s">
        <v>143</v>
      </c>
      <c r="H780" s="287">
        <v>99.691999999999993</v>
      </c>
      <c r="I780" s="288"/>
      <c r="J780" s="288"/>
      <c r="K780" s="289">
        <f>ROUND(P780*H780,2)</f>
        <v>0</v>
      </c>
      <c r="L780" s="285" t="s">
        <v>144</v>
      </c>
      <c r="M780" s="43"/>
      <c r="N780" s="290" t="s">
        <v>1</v>
      </c>
      <c r="O780" s="241" t="s">
        <v>40</v>
      </c>
      <c r="P780" s="242">
        <f>I780+J780</f>
        <v>0</v>
      </c>
      <c r="Q780" s="242">
        <f>ROUND(I780*H780,2)</f>
        <v>0</v>
      </c>
      <c r="R780" s="242">
        <f>ROUND(J780*H780,2)</f>
        <v>0</v>
      </c>
      <c r="S780" s="90"/>
      <c r="T780" s="243">
        <f>S780*H780</f>
        <v>0</v>
      </c>
      <c r="U780" s="243">
        <v>0</v>
      </c>
      <c r="V780" s="243">
        <f>U780*H780</f>
        <v>0</v>
      </c>
      <c r="W780" s="243">
        <v>0</v>
      </c>
      <c r="X780" s="244">
        <f>W780*H780</f>
        <v>0</v>
      </c>
      <c r="Y780" s="37"/>
      <c r="Z780" s="37"/>
      <c r="AA780" s="37"/>
      <c r="AB780" s="37"/>
      <c r="AC780" s="37"/>
      <c r="AD780" s="37"/>
      <c r="AE780" s="37"/>
      <c r="AR780" s="245" t="s">
        <v>146</v>
      </c>
      <c r="AT780" s="245" t="s">
        <v>409</v>
      </c>
      <c r="AU780" s="245" t="s">
        <v>85</v>
      </c>
      <c r="AY780" s="16" t="s">
        <v>139</v>
      </c>
      <c r="BE780" s="246">
        <f>IF(O780="základní",K780,0)</f>
        <v>0</v>
      </c>
      <c r="BF780" s="246">
        <f>IF(O780="snížená",K780,0)</f>
        <v>0</v>
      </c>
      <c r="BG780" s="246">
        <f>IF(O780="zákl. přenesená",K780,0)</f>
        <v>0</v>
      </c>
      <c r="BH780" s="246">
        <f>IF(O780="sníž. přenesená",K780,0)</f>
        <v>0</v>
      </c>
      <c r="BI780" s="246">
        <f>IF(O780="nulová",K780,0)</f>
        <v>0</v>
      </c>
      <c r="BJ780" s="16" t="s">
        <v>85</v>
      </c>
      <c r="BK780" s="246">
        <f>ROUND(P780*H780,2)</f>
        <v>0</v>
      </c>
      <c r="BL780" s="16" t="s">
        <v>146</v>
      </c>
      <c r="BM780" s="245" t="s">
        <v>622</v>
      </c>
    </row>
    <row r="781" s="2" customFormat="1">
      <c r="A781" s="37"/>
      <c r="B781" s="38"/>
      <c r="C781" s="39"/>
      <c r="D781" s="247" t="s">
        <v>148</v>
      </c>
      <c r="E781" s="39"/>
      <c r="F781" s="248" t="s">
        <v>623</v>
      </c>
      <c r="G781" s="39"/>
      <c r="H781" s="39"/>
      <c r="I781" s="144"/>
      <c r="J781" s="144"/>
      <c r="K781" s="39"/>
      <c r="L781" s="39"/>
      <c r="M781" s="43"/>
      <c r="N781" s="249"/>
      <c r="O781" s="250"/>
      <c r="P781" s="90"/>
      <c r="Q781" s="90"/>
      <c r="R781" s="90"/>
      <c r="S781" s="90"/>
      <c r="T781" s="90"/>
      <c r="U781" s="90"/>
      <c r="V781" s="90"/>
      <c r="W781" s="90"/>
      <c r="X781" s="91"/>
      <c r="Y781" s="37"/>
      <c r="Z781" s="37"/>
      <c r="AA781" s="37"/>
      <c r="AB781" s="37"/>
      <c r="AC781" s="37"/>
      <c r="AD781" s="37"/>
      <c r="AE781" s="37"/>
      <c r="AT781" s="16" t="s">
        <v>148</v>
      </c>
      <c r="AU781" s="16" t="s">
        <v>85</v>
      </c>
    </row>
    <row r="782" s="12" customFormat="1">
      <c r="A782" s="12"/>
      <c r="B782" s="251"/>
      <c r="C782" s="252"/>
      <c r="D782" s="247" t="s">
        <v>149</v>
      </c>
      <c r="E782" s="253" t="s">
        <v>1</v>
      </c>
      <c r="F782" s="254" t="s">
        <v>211</v>
      </c>
      <c r="G782" s="252"/>
      <c r="H782" s="253" t="s">
        <v>1</v>
      </c>
      <c r="I782" s="255"/>
      <c r="J782" s="255"/>
      <c r="K782" s="252"/>
      <c r="L782" s="252"/>
      <c r="M782" s="256"/>
      <c r="N782" s="257"/>
      <c r="O782" s="258"/>
      <c r="P782" s="258"/>
      <c r="Q782" s="258"/>
      <c r="R782" s="258"/>
      <c r="S782" s="258"/>
      <c r="T782" s="258"/>
      <c r="U782" s="258"/>
      <c r="V782" s="258"/>
      <c r="W782" s="258"/>
      <c r="X782" s="259"/>
      <c r="Y782" s="12"/>
      <c r="Z782" s="12"/>
      <c r="AA782" s="12"/>
      <c r="AB782" s="12"/>
      <c r="AC782" s="12"/>
      <c r="AD782" s="12"/>
      <c r="AE782" s="12"/>
      <c r="AT782" s="260" t="s">
        <v>149</v>
      </c>
      <c r="AU782" s="260" t="s">
        <v>85</v>
      </c>
      <c r="AV782" s="12" t="s">
        <v>85</v>
      </c>
      <c r="AW782" s="12" t="s">
        <v>5</v>
      </c>
      <c r="AX782" s="12" t="s">
        <v>77</v>
      </c>
      <c r="AY782" s="260" t="s">
        <v>139</v>
      </c>
    </row>
    <row r="783" s="13" customFormat="1">
      <c r="A783" s="13"/>
      <c r="B783" s="261"/>
      <c r="C783" s="262"/>
      <c r="D783" s="247" t="s">
        <v>149</v>
      </c>
      <c r="E783" s="263" t="s">
        <v>1</v>
      </c>
      <c r="F783" s="264" t="s">
        <v>618</v>
      </c>
      <c r="G783" s="262"/>
      <c r="H783" s="265">
        <v>99.691999999999993</v>
      </c>
      <c r="I783" s="266"/>
      <c r="J783" s="266"/>
      <c r="K783" s="262"/>
      <c r="L783" s="262"/>
      <c r="M783" s="267"/>
      <c r="N783" s="268"/>
      <c r="O783" s="269"/>
      <c r="P783" s="269"/>
      <c r="Q783" s="269"/>
      <c r="R783" s="269"/>
      <c r="S783" s="269"/>
      <c r="T783" s="269"/>
      <c r="U783" s="269"/>
      <c r="V783" s="269"/>
      <c r="W783" s="269"/>
      <c r="X783" s="270"/>
      <c r="Y783" s="13"/>
      <c r="Z783" s="13"/>
      <c r="AA783" s="13"/>
      <c r="AB783" s="13"/>
      <c r="AC783" s="13"/>
      <c r="AD783" s="13"/>
      <c r="AE783" s="13"/>
      <c r="AT783" s="271" t="s">
        <v>149</v>
      </c>
      <c r="AU783" s="271" t="s">
        <v>85</v>
      </c>
      <c r="AV783" s="13" t="s">
        <v>87</v>
      </c>
      <c r="AW783" s="13" t="s">
        <v>5</v>
      </c>
      <c r="AX783" s="13" t="s">
        <v>77</v>
      </c>
      <c r="AY783" s="271" t="s">
        <v>139</v>
      </c>
    </row>
    <row r="784" s="14" customFormat="1">
      <c r="A784" s="14"/>
      <c r="B784" s="272"/>
      <c r="C784" s="273"/>
      <c r="D784" s="247" t="s">
        <v>149</v>
      </c>
      <c r="E784" s="274" t="s">
        <v>1</v>
      </c>
      <c r="F784" s="275" t="s">
        <v>154</v>
      </c>
      <c r="G784" s="273"/>
      <c r="H784" s="276">
        <v>99.691999999999993</v>
      </c>
      <c r="I784" s="277"/>
      <c r="J784" s="277"/>
      <c r="K784" s="273"/>
      <c r="L784" s="273"/>
      <c r="M784" s="278"/>
      <c r="N784" s="279"/>
      <c r="O784" s="280"/>
      <c r="P784" s="280"/>
      <c r="Q784" s="280"/>
      <c r="R784" s="280"/>
      <c r="S784" s="280"/>
      <c r="T784" s="280"/>
      <c r="U784" s="280"/>
      <c r="V784" s="280"/>
      <c r="W784" s="280"/>
      <c r="X784" s="281"/>
      <c r="Y784" s="14"/>
      <c r="Z784" s="14"/>
      <c r="AA784" s="14"/>
      <c r="AB784" s="14"/>
      <c r="AC784" s="14"/>
      <c r="AD784" s="14"/>
      <c r="AE784" s="14"/>
      <c r="AT784" s="282" t="s">
        <v>149</v>
      </c>
      <c r="AU784" s="282" t="s">
        <v>85</v>
      </c>
      <c r="AV784" s="14" t="s">
        <v>146</v>
      </c>
      <c r="AW784" s="14" t="s">
        <v>5</v>
      </c>
      <c r="AX784" s="14" t="s">
        <v>85</v>
      </c>
      <c r="AY784" s="282" t="s">
        <v>139</v>
      </c>
    </row>
    <row r="785" s="2" customFormat="1" ht="21.75" customHeight="1">
      <c r="A785" s="37"/>
      <c r="B785" s="38"/>
      <c r="C785" s="283" t="s">
        <v>624</v>
      </c>
      <c r="D785" s="283" t="s">
        <v>409</v>
      </c>
      <c r="E785" s="284" t="s">
        <v>625</v>
      </c>
      <c r="F785" s="285" t="s">
        <v>626</v>
      </c>
      <c r="G785" s="286" t="s">
        <v>164</v>
      </c>
      <c r="H785" s="287">
        <v>2</v>
      </c>
      <c r="I785" s="288"/>
      <c r="J785" s="288"/>
      <c r="K785" s="289">
        <f>ROUND(P785*H785,2)</f>
        <v>0</v>
      </c>
      <c r="L785" s="285" t="s">
        <v>144</v>
      </c>
      <c r="M785" s="43"/>
      <c r="N785" s="290" t="s">
        <v>1</v>
      </c>
      <c r="O785" s="241" t="s">
        <v>40</v>
      </c>
      <c r="P785" s="242">
        <f>I785+J785</f>
        <v>0</v>
      </c>
      <c r="Q785" s="242">
        <f>ROUND(I785*H785,2)</f>
        <v>0</v>
      </c>
      <c r="R785" s="242">
        <f>ROUND(J785*H785,2)</f>
        <v>0</v>
      </c>
      <c r="S785" s="90"/>
      <c r="T785" s="243">
        <f>S785*H785</f>
        <v>0</v>
      </c>
      <c r="U785" s="243">
        <v>0</v>
      </c>
      <c r="V785" s="243">
        <f>U785*H785</f>
        <v>0</v>
      </c>
      <c r="W785" s="243">
        <v>0</v>
      </c>
      <c r="X785" s="244">
        <f>W785*H785</f>
        <v>0</v>
      </c>
      <c r="Y785" s="37"/>
      <c r="Z785" s="37"/>
      <c r="AA785" s="37"/>
      <c r="AB785" s="37"/>
      <c r="AC785" s="37"/>
      <c r="AD785" s="37"/>
      <c r="AE785" s="37"/>
      <c r="AR785" s="245" t="s">
        <v>146</v>
      </c>
      <c r="AT785" s="245" t="s">
        <v>409</v>
      </c>
      <c r="AU785" s="245" t="s">
        <v>85</v>
      </c>
      <c r="AY785" s="16" t="s">
        <v>139</v>
      </c>
      <c r="BE785" s="246">
        <f>IF(O785="základní",K785,0)</f>
        <v>0</v>
      </c>
      <c r="BF785" s="246">
        <f>IF(O785="snížená",K785,0)</f>
        <v>0</v>
      </c>
      <c r="BG785" s="246">
        <f>IF(O785="zákl. přenesená",K785,0)</f>
        <v>0</v>
      </c>
      <c r="BH785" s="246">
        <f>IF(O785="sníž. přenesená",K785,0)</f>
        <v>0</v>
      </c>
      <c r="BI785" s="246">
        <f>IF(O785="nulová",K785,0)</f>
        <v>0</v>
      </c>
      <c r="BJ785" s="16" t="s">
        <v>85</v>
      </c>
      <c r="BK785" s="246">
        <f>ROUND(P785*H785,2)</f>
        <v>0</v>
      </c>
      <c r="BL785" s="16" t="s">
        <v>146</v>
      </c>
      <c r="BM785" s="245" t="s">
        <v>627</v>
      </c>
    </row>
    <row r="786" s="2" customFormat="1">
      <c r="A786" s="37"/>
      <c r="B786" s="38"/>
      <c r="C786" s="39"/>
      <c r="D786" s="247" t="s">
        <v>148</v>
      </c>
      <c r="E786" s="39"/>
      <c r="F786" s="248" t="s">
        <v>628</v>
      </c>
      <c r="G786" s="39"/>
      <c r="H786" s="39"/>
      <c r="I786" s="144"/>
      <c r="J786" s="144"/>
      <c r="K786" s="39"/>
      <c r="L786" s="39"/>
      <c r="M786" s="43"/>
      <c r="N786" s="249"/>
      <c r="O786" s="250"/>
      <c r="P786" s="90"/>
      <c r="Q786" s="90"/>
      <c r="R786" s="90"/>
      <c r="S786" s="90"/>
      <c r="T786" s="90"/>
      <c r="U786" s="90"/>
      <c r="V786" s="90"/>
      <c r="W786" s="90"/>
      <c r="X786" s="91"/>
      <c r="Y786" s="37"/>
      <c r="Z786" s="37"/>
      <c r="AA786" s="37"/>
      <c r="AB786" s="37"/>
      <c r="AC786" s="37"/>
      <c r="AD786" s="37"/>
      <c r="AE786" s="37"/>
      <c r="AT786" s="16" t="s">
        <v>148</v>
      </c>
      <c r="AU786" s="16" t="s">
        <v>85</v>
      </c>
    </row>
    <row r="787" s="12" customFormat="1">
      <c r="A787" s="12"/>
      <c r="B787" s="251"/>
      <c r="C787" s="252"/>
      <c r="D787" s="247" t="s">
        <v>149</v>
      </c>
      <c r="E787" s="253" t="s">
        <v>1</v>
      </c>
      <c r="F787" s="254" t="s">
        <v>211</v>
      </c>
      <c r="G787" s="252"/>
      <c r="H787" s="253" t="s">
        <v>1</v>
      </c>
      <c r="I787" s="255"/>
      <c r="J787" s="255"/>
      <c r="K787" s="252"/>
      <c r="L787" s="252"/>
      <c r="M787" s="256"/>
      <c r="N787" s="257"/>
      <c r="O787" s="258"/>
      <c r="P787" s="258"/>
      <c r="Q787" s="258"/>
      <c r="R787" s="258"/>
      <c r="S787" s="258"/>
      <c r="T787" s="258"/>
      <c r="U787" s="258"/>
      <c r="V787" s="258"/>
      <c r="W787" s="258"/>
      <c r="X787" s="259"/>
      <c r="Y787" s="12"/>
      <c r="Z787" s="12"/>
      <c r="AA787" s="12"/>
      <c r="AB787" s="12"/>
      <c r="AC787" s="12"/>
      <c r="AD787" s="12"/>
      <c r="AE787" s="12"/>
      <c r="AT787" s="260" t="s">
        <v>149</v>
      </c>
      <c r="AU787" s="260" t="s">
        <v>85</v>
      </c>
      <c r="AV787" s="12" t="s">
        <v>85</v>
      </c>
      <c r="AW787" s="12" t="s">
        <v>5</v>
      </c>
      <c r="AX787" s="12" t="s">
        <v>77</v>
      </c>
      <c r="AY787" s="260" t="s">
        <v>139</v>
      </c>
    </row>
    <row r="788" s="13" customFormat="1">
      <c r="A788" s="13"/>
      <c r="B788" s="261"/>
      <c r="C788" s="262"/>
      <c r="D788" s="247" t="s">
        <v>149</v>
      </c>
      <c r="E788" s="263" t="s">
        <v>1</v>
      </c>
      <c r="F788" s="264" t="s">
        <v>250</v>
      </c>
      <c r="G788" s="262"/>
      <c r="H788" s="265">
        <v>2</v>
      </c>
      <c r="I788" s="266"/>
      <c r="J788" s="266"/>
      <c r="K788" s="262"/>
      <c r="L788" s="262"/>
      <c r="M788" s="267"/>
      <c r="N788" s="268"/>
      <c r="O788" s="269"/>
      <c r="P788" s="269"/>
      <c r="Q788" s="269"/>
      <c r="R788" s="269"/>
      <c r="S788" s="269"/>
      <c r="T788" s="269"/>
      <c r="U788" s="269"/>
      <c r="V788" s="269"/>
      <c r="W788" s="269"/>
      <c r="X788" s="270"/>
      <c r="Y788" s="13"/>
      <c r="Z788" s="13"/>
      <c r="AA788" s="13"/>
      <c r="AB788" s="13"/>
      <c r="AC788" s="13"/>
      <c r="AD788" s="13"/>
      <c r="AE788" s="13"/>
      <c r="AT788" s="271" t="s">
        <v>149</v>
      </c>
      <c r="AU788" s="271" t="s">
        <v>85</v>
      </c>
      <c r="AV788" s="13" t="s">
        <v>87</v>
      </c>
      <c r="AW788" s="13" t="s">
        <v>5</v>
      </c>
      <c r="AX788" s="13" t="s">
        <v>77</v>
      </c>
      <c r="AY788" s="271" t="s">
        <v>139</v>
      </c>
    </row>
    <row r="789" s="14" customFormat="1">
      <c r="A789" s="14"/>
      <c r="B789" s="272"/>
      <c r="C789" s="273"/>
      <c r="D789" s="247" t="s">
        <v>149</v>
      </c>
      <c r="E789" s="274" t="s">
        <v>1</v>
      </c>
      <c r="F789" s="275" t="s">
        <v>154</v>
      </c>
      <c r="G789" s="273"/>
      <c r="H789" s="276">
        <v>2</v>
      </c>
      <c r="I789" s="277"/>
      <c r="J789" s="277"/>
      <c r="K789" s="273"/>
      <c r="L789" s="273"/>
      <c r="M789" s="278"/>
      <c r="N789" s="279"/>
      <c r="O789" s="280"/>
      <c r="P789" s="280"/>
      <c r="Q789" s="280"/>
      <c r="R789" s="280"/>
      <c r="S789" s="280"/>
      <c r="T789" s="280"/>
      <c r="U789" s="280"/>
      <c r="V789" s="280"/>
      <c r="W789" s="280"/>
      <c r="X789" s="281"/>
      <c r="Y789" s="14"/>
      <c r="Z789" s="14"/>
      <c r="AA789" s="14"/>
      <c r="AB789" s="14"/>
      <c r="AC789" s="14"/>
      <c r="AD789" s="14"/>
      <c r="AE789" s="14"/>
      <c r="AT789" s="282" t="s">
        <v>149</v>
      </c>
      <c r="AU789" s="282" t="s">
        <v>85</v>
      </c>
      <c r="AV789" s="14" t="s">
        <v>146</v>
      </c>
      <c r="AW789" s="14" t="s">
        <v>5</v>
      </c>
      <c r="AX789" s="14" t="s">
        <v>85</v>
      </c>
      <c r="AY789" s="282" t="s">
        <v>139</v>
      </c>
    </row>
    <row r="790" s="2" customFormat="1" ht="21.75" customHeight="1">
      <c r="A790" s="37"/>
      <c r="B790" s="38"/>
      <c r="C790" s="283" t="s">
        <v>629</v>
      </c>
      <c r="D790" s="283" t="s">
        <v>409</v>
      </c>
      <c r="E790" s="284" t="s">
        <v>630</v>
      </c>
      <c r="F790" s="285" t="s">
        <v>631</v>
      </c>
      <c r="G790" s="286" t="s">
        <v>164</v>
      </c>
      <c r="H790" s="287">
        <v>2</v>
      </c>
      <c r="I790" s="288"/>
      <c r="J790" s="288"/>
      <c r="K790" s="289">
        <f>ROUND(P790*H790,2)</f>
        <v>0</v>
      </c>
      <c r="L790" s="285" t="s">
        <v>144</v>
      </c>
      <c r="M790" s="43"/>
      <c r="N790" s="290" t="s">
        <v>1</v>
      </c>
      <c r="O790" s="241" t="s">
        <v>40</v>
      </c>
      <c r="P790" s="242">
        <f>I790+J790</f>
        <v>0</v>
      </c>
      <c r="Q790" s="242">
        <f>ROUND(I790*H790,2)</f>
        <v>0</v>
      </c>
      <c r="R790" s="242">
        <f>ROUND(J790*H790,2)</f>
        <v>0</v>
      </c>
      <c r="S790" s="90"/>
      <c r="T790" s="243">
        <f>S790*H790</f>
        <v>0</v>
      </c>
      <c r="U790" s="243">
        <v>0</v>
      </c>
      <c r="V790" s="243">
        <f>U790*H790</f>
        <v>0</v>
      </c>
      <c r="W790" s="243">
        <v>0</v>
      </c>
      <c r="X790" s="244">
        <f>W790*H790</f>
        <v>0</v>
      </c>
      <c r="Y790" s="37"/>
      <c r="Z790" s="37"/>
      <c r="AA790" s="37"/>
      <c r="AB790" s="37"/>
      <c r="AC790" s="37"/>
      <c r="AD790" s="37"/>
      <c r="AE790" s="37"/>
      <c r="AR790" s="245" t="s">
        <v>146</v>
      </c>
      <c r="AT790" s="245" t="s">
        <v>409</v>
      </c>
      <c r="AU790" s="245" t="s">
        <v>85</v>
      </c>
      <c r="AY790" s="16" t="s">
        <v>139</v>
      </c>
      <c r="BE790" s="246">
        <f>IF(O790="základní",K790,0)</f>
        <v>0</v>
      </c>
      <c r="BF790" s="246">
        <f>IF(O790="snížená",K790,0)</f>
        <v>0</v>
      </c>
      <c r="BG790" s="246">
        <f>IF(O790="zákl. přenesená",K790,0)</f>
        <v>0</v>
      </c>
      <c r="BH790" s="246">
        <f>IF(O790="sníž. přenesená",K790,0)</f>
        <v>0</v>
      </c>
      <c r="BI790" s="246">
        <f>IF(O790="nulová",K790,0)</f>
        <v>0</v>
      </c>
      <c r="BJ790" s="16" t="s">
        <v>85</v>
      </c>
      <c r="BK790" s="246">
        <f>ROUND(P790*H790,2)</f>
        <v>0</v>
      </c>
      <c r="BL790" s="16" t="s">
        <v>146</v>
      </c>
      <c r="BM790" s="245" t="s">
        <v>632</v>
      </c>
    </row>
    <row r="791" s="2" customFormat="1">
      <c r="A791" s="37"/>
      <c r="B791" s="38"/>
      <c r="C791" s="39"/>
      <c r="D791" s="247" t="s">
        <v>148</v>
      </c>
      <c r="E791" s="39"/>
      <c r="F791" s="248" t="s">
        <v>633</v>
      </c>
      <c r="G791" s="39"/>
      <c r="H791" s="39"/>
      <c r="I791" s="144"/>
      <c r="J791" s="144"/>
      <c r="K791" s="39"/>
      <c r="L791" s="39"/>
      <c r="M791" s="43"/>
      <c r="N791" s="249"/>
      <c r="O791" s="250"/>
      <c r="P791" s="90"/>
      <c r="Q791" s="90"/>
      <c r="R791" s="90"/>
      <c r="S791" s="90"/>
      <c r="T791" s="90"/>
      <c r="U791" s="90"/>
      <c r="V791" s="90"/>
      <c r="W791" s="90"/>
      <c r="X791" s="91"/>
      <c r="Y791" s="37"/>
      <c r="Z791" s="37"/>
      <c r="AA791" s="37"/>
      <c r="AB791" s="37"/>
      <c r="AC791" s="37"/>
      <c r="AD791" s="37"/>
      <c r="AE791" s="37"/>
      <c r="AT791" s="16" t="s">
        <v>148</v>
      </c>
      <c r="AU791" s="16" t="s">
        <v>85</v>
      </c>
    </row>
    <row r="792" s="12" customFormat="1">
      <c r="A792" s="12"/>
      <c r="B792" s="251"/>
      <c r="C792" s="252"/>
      <c r="D792" s="247" t="s">
        <v>149</v>
      </c>
      <c r="E792" s="253" t="s">
        <v>1</v>
      </c>
      <c r="F792" s="254" t="s">
        <v>211</v>
      </c>
      <c r="G792" s="252"/>
      <c r="H792" s="253" t="s">
        <v>1</v>
      </c>
      <c r="I792" s="255"/>
      <c r="J792" s="255"/>
      <c r="K792" s="252"/>
      <c r="L792" s="252"/>
      <c r="M792" s="256"/>
      <c r="N792" s="257"/>
      <c r="O792" s="258"/>
      <c r="P792" s="258"/>
      <c r="Q792" s="258"/>
      <c r="R792" s="258"/>
      <c r="S792" s="258"/>
      <c r="T792" s="258"/>
      <c r="U792" s="258"/>
      <c r="V792" s="258"/>
      <c r="W792" s="258"/>
      <c r="X792" s="259"/>
      <c r="Y792" s="12"/>
      <c r="Z792" s="12"/>
      <c r="AA792" s="12"/>
      <c r="AB792" s="12"/>
      <c r="AC792" s="12"/>
      <c r="AD792" s="12"/>
      <c r="AE792" s="12"/>
      <c r="AT792" s="260" t="s">
        <v>149</v>
      </c>
      <c r="AU792" s="260" t="s">
        <v>85</v>
      </c>
      <c r="AV792" s="12" t="s">
        <v>85</v>
      </c>
      <c r="AW792" s="12" t="s">
        <v>5</v>
      </c>
      <c r="AX792" s="12" t="s">
        <v>77</v>
      </c>
      <c r="AY792" s="260" t="s">
        <v>139</v>
      </c>
    </row>
    <row r="793" s="13" customFormat="1">
      <c r="A793" s="13"/>
      <c r="B793" s="261"/>
      <c r="C793" s="262"/>
      <c r="D793" s="247" t="s">
        <v>149</v>
      </c>
      <c r="E793" s="263" t="s">
        <v>1</v>
      </c>
      <c r="F793" s="264" t="s">
        <v>250</v>
      </c>
      <c r="G793" s="262"/>
      <c r="H793" s="265">
        <v>2</v>
      </c>
      <c r="I793" s="266"/>
      <c r="J793" s="266"/>
      <c r="K793" s="262"/>
      <c r="L793" s="262"/>
      <c r="M793" s="267"/>
      <c r="N793" s="268"/>
      <c r="O793" s="269"/>
      <c r="P793" s="269"/>
      <c r="Q793" s="269"/>
      <c r="R793" s="269"/>
      <c r="S793" s="269"/>
      <c r="T793" s="269"/>
      <c r="U793" s="269"/>
      <c r="V793" s="269"/>
      <c r="W793" s="269"/>
      <c r="X793" s="270"/>
      <c r="Y793" s="13"/>
      <c r="Z793" s="13"/>
      <c r="AA793" s="13"/>
      <c r="AB793" s="13"/>
      <c r="AC793" s="13"/>
      <c r="AD793" s="13"/>
      <c r="AE793" s="13"/>
      <c r="AT793" s="271" t="s">
        <v>149</v>
      </c>
      <c r="AU793" s="271" t="s">
        <v>85</v>
      </c>
      <c r="AV793" s="13" t="s">
        <v>87</v>
      </c>
      <c r="AW793" s="13" t="s">
        <v>5</v>
      </c>
      <c r="AX793" s="13" t="s">
        <v>77</v>
      </c>
      <c r="AY793" s="271" t="s">
        <v>139</v>
      </c>
    </row>
    <row r="794" s="14" customFormat="1">
      <c r="A794" s="14"/>
      <c r="B794" s="272"/>
      <c r="C794" s="273"/>
      <c r="D794" s="247" t="s">
        <v>149</v>
      </c>
      <c r="E794" s="274" t="s">
        <v>1</v>
      </c>
      <c r="F794" s="275" t="s">
        <v>154</v>
      </c>
      <c r="G794" s="273"/>
      <c r="H794" s="276">
        <v>2</v>
      </c>
      <c r="I794" s="277"/>
      <c r="J794" s="277"/>
      <c r="K794" s="273"/>
      <c r="L794" s="273"/>
      <c r="M794" s="278"/>
      <c r="N794" s="279"/>
      <c r="O794" s="280"/>
      <c r="P794" s="280"/>
      <c r="Q794" s="280"/>
      <c r="R794" s="280"/>
      <c r="S794" s="280"/>
      <c r="T794" s="280"/>
      <c r="U794" s="280"/>
      <c r="V794" s="280"/>
      <c r="W794" s="280"/>
      <c r="X794" s="281"/>
      <c r="Y794" s="14"/>
      <c r="Z794" s="14"/>
      <c r="AA794" s="14"/>
      <c r="AB794" s="14"/>
      <c r="AC794" s="14"/>
      <c r="AD794" s="14"/>
      <c r="AE794" s="14"/>
      <c r="AT794" s="282" t="s">
        <v>149</v>
      </c>
      <c r="AU794" s="282" t="s">
        <v>85</v>
      </c>
      <c r="AV794" s="14" t="s">
        <v>146</v>
      </c>
      <c r="AW794" s="14" t="s">
        <v>5</v>
      </c>
      <c r="AX794" s="14" t="s">
        <v>85</v>
      </c>
      <c r="AY794" s="282" t="s">
        <v>139</v>
      </c>
    </row>
    <row r="795" s="2" customFormat="1" ht="21.75" customHeight="1">
      <c r="A795" s="37"/>
      <c r="B795" s="38"/>
      <c r="C795" s="283" t="s">
        <v>634</v>
      </c>
      <c r="D795" s="283" t="s">
        <v>409</v>
      </c>
      <c r="E795" s="284" t="s">
        <v>635</v>
      </c>
      <c r="F795" s="285" t="s">
        <v>636</v>
      </c>
      <c r="G795" s="286" t="s">
        <v>364</v>
      </c>
      <c r="H795" s="287">
        <v>18.899999999999999</v>
      </c>
      <c r="I795" s="288"/>
      <c r="J795" s="288"/>
      <c r="K795" s="289">
        <f>ROUND(P795*H795,2)</f>
        <v>0</v>
      </c>
      <c r="L795" s="285" t="s">
        <v>144</v>
      </c>
      <c r="M795" s="43"/>
      <c r="N795" s="290" t="s">
        <v>1</v>
      </c>
      <c r="O795" s="241" t="s">
        <v>40</v>
      </c>
      <c r="P795" s="242">
        <f>I795+J795</f>
        <v>0</v>
      </c>
      <c r="Q795" s="242">
        <f>ROUND(I795*H795,2)</f>
        <v>0</v>
      </c>
      <c r="R795" s="242">
        <f>ROUND(J795*H795,2)</f>
        <v>0</v>
      </c>
      <c r="S795" s="90"/>
      <c r="T795" s="243">
        <f>S795*H795</f>
        <v>0</v>
      </c>
      <c r="U795" s="243">
        <v>0</v>
      </c>
      <c r="V795" s="243">
        <f>U795*H795</f>
        <v>0</v>
      </c>
      <c r="W795" s="243">
        <v>0</v>
      </c>
      <c r="X795" s="244">
        <f>W795*H795</f>
        <v>0</v>
      </c>
      <c r="Y795" s="37"/>
      <c r="Z795" s="37"/>
      <c r="AA795" s="37"/>
      <c r="AB795" s="37"/>
      <c r="AC795" s="37"/>
      <c r="AD795" s="37"/>
      <c r="AE795" s="37"/>
      <c r="AR795" s="245" t="s">
        <v>146</v>
      </c>
      <c r="AT795" s="245" t="s">
        <v>409</v>
      </c>
      <c r="AU795" s="245" t="s">
        <v>85</v>
      </c>
      <c r="AY795" s="16" t="s">
        <v>139</v>
      </c>
      <c r="BE795" s="246">
        <f>IF(O795="základní",K795,0)</f>
        <v>0</v>
      </c>
      <c r="BF795" s="246">
        <f>IF(O795="snížená",K795,0)</f>
        <v>0</v>
      </c>
      <c r="BG795" s="246">
        <f>IF(O795="zákl. přenesená",K795,0)</f>
        <v>0</v>
      </c>
      <c r="BH795" s="246">
        <f>IF(O795="sníž. přenesená",K795,0)</f>
        <v>0</v>
      </c>
      <c r="BI795" s="246">
        <f>IF(O795="nulová",K795,0)</f>
        <v>0</v>
      </c>
      <c r="BJ795" s="16" t="s">
        <v>85</v>
      </c>
      <c r="BK795" s="246">
        <f>ROUND(P795*H795,2)</f>
        <v>0</v>
      </c>
      <c r="BL795" s="16" t="s">
        <v>146</v>
      </c>
      <c r="BM795" s="245" t="s">
        <v>637</v>
      </c>
    </row>
    <row r="796" s="2" customFormat="1">
      <c r="A796" s="37"/>
      <c r="B796" s="38"/>
      <c r="C796" s="39"/>
      <c r="D796" s="247" t="s">
        <v>148</v>
      </c>
      <c r="E796" s="39"/>
      <c r="F796" s="248" t="s">
        <v>638</v>
      </c>
      <c r="G796" s="39"/>
      <c r="H796" s="39"/>
      <c r="I796" s="144"/>
      <c r="J796" s="144"/>
      <c r="K796" s="39"/>
      <c r="L796" s="39"/>
      <c r="M796" s="43"/>
      <c r="N796" s="249"/>
      <c r="O796" s="250"/>
      <c r="P796" s="90"/>
      <c r="Q796" s="90"/>
      <c r="R796" s="90"/>
      <c r="S796" s="90"/>
      <c r="T796" s="90"/>
      <c r="U796" s="90"/>
      <c r="V796" s="90"/>
      <c r="W796" s="90"/>
      <c r="X796" s="91"/>
      <c r="Y796" s="37"/>
      <c r="Z796" s="37"/>
      <c r="AA796" s="37"/>
      <c r="AB796" s="37"/>
      <c r="AC796" s="37"/>
      <c r="AD796" s="37"/>
      <c r="AE796" s="37"/>
      <c r="AT796" s="16" t="s">
        <v>148</v>
      </c>
      <c r="AU796" s="16" t="s">
        <v>85</v>
      </c>
    </row>
    <row r="797" s="12" customFormat="1">
      <c r="A797" s="12"/>
      <c r="B797" s="251"/>
      <c r="C797" s="252"/>
      <c r="D797" s="247" t="s">
        <v>149</v>
      </c>
      <c r="E797" s="253" t="s">
        <v>1</v>
      </c>
      <c r="F797" s="254" t="s">
        <v>159</v>
      </c>
      <c r="G797" s="252"/>
      <c r="H797" s="253" t="s">
        <v>1</v>
      </c>
      <c r="I797" s="255"/>
      <c r="J797" s="255"/>
      <c r="K797" s="252"/>
      <c r="L797" s="252"/>
      <c r="M797" s="256"/>
      <c r="N797" s="257"/>
      <c r="O797" s="258"/>
      <c r="P797" s="258"/>
      <c r="Q797" s="258"/>
      <c r="R797" s="258"/>
      <c r="S797" s="258"/>
      <c r="T797" s="258"/>
      <c r="U797" s="258"/>
      <c r="V797" s="258"/>
      <c r="W797" s="258"/>
      <c r="X797" s="259"/>
      <c r="Y797" s="12"/>
      <c r="Z797" s="12"/>
      <c r="AA797" s="12"/>
      <c r="AB797" s="12"/>
      <c r="AC797" s="12"/>
      <c r="AD797" s="12"/>
      <c r="AE797" s="12"/>
      <c r="AT797" s="260" t="s">
        <v>149</v>
      </c>
      <c r="AU797" s="260" t="s">
        <v>85</v>
      </c>
      <c r="AV797" s="12" t="s">
        <v>85</v>
      </c>
      <c r="AW797" s="12" t="s">
        <v>5</v>
      </c>
      <c r="AX797" s="12" t="s">
        <v>77</v>
      </c>
      <c r="AY797" s="260" t="s">
        <v>139</v>
      </c>
    </row>
    <row r="798" s="13" customFormat="1">
      <c r="A798" s="13"/>
      <c r="B798" s="261"/>
      <c r="C798" s="262"/>
      <c r="D798" s="247" t="s">
        <v>149</v>
      </c>
      <c r="E798" s="263" t="s">
        <v>1</v>
      </c>
      <c r="F798" s="264" t="s">
        <v>639</v>
      </c>
      <c r="G798" s="262"/>
      <c r="H798" s="265">
        <v>18.899999999999999</v>
      </c>
      <c r="I798" s="266"/>
      <c r="J798" s="266"/>
      <c r="K798" s="262"/>
      <c r="L798" s="262"/>
      <c r="M798" s="267"/>
      <c r="N798" s="268"/>
      <c r="O798" s="269"/>
      <c r="P798" s="269"/>
      <c r="Q798" s="269"/>
      <c r="R798" s="269"/>
      <c r="S798" s="269"/>
      <c r="T798" s="269"/>
      <c r="U798" s="269"/>
      <c r="V798" s="269"/>
      <c r="W798" s="269"/>
      <c r="X798" s="270"/>
      <c r="Y798" s="13"/>
      <c r="Z798" s="13"/>
      <c r="AA798" s="13"/>
      <c r="AB798" s="13"/>
      <c r="AC798" s="13"/>
      <c r="AD798" s="13"/>
      <c r="AE798" s="13"/>
      <c r="AT798" s="271" t="s">
        <v>149</v>
      </c>
      <c r="AU798" s="271" t="s">
        <v>85</v>
      </c>
      <c r="AV798" s="13" t="s">
        <v>87</v>
      </c>
      <c r="AW798" s="13" t="s">
        <v>5</v>
      </c>
      <c r="AX798" s="13" t="s">
        <v>77</v>
      </c>
      <c r="AY798" s="271" t="s">
        <v>139</v>
      </c>
    </row>
    <row r="799" s="14" customFormat="1">
      <c r="A799" s="14"/>
      <c r="B799" s="272"/>
      <c r="C799" s="273"/>
      <c r="D799" s="247" t="s">
        <v>149</v>
      </c>
      <c r="E799" s="274" t="s">
        <v>1</v>
      </c>
      <c r="F799" s="275" t="s">
        <v>154</v>
      </c>
      <c r="G799" s="273"/>
      <c r="H799" s="276">
        <v>18.899999999999999</v>
      </c>
      <c r="I799" s="277"/>
      <c r="J799" s="277"/>
      <c r="K799" s="273"/>
      <c r="L799" s="273"/>
      <c r="M799" s="278"/>
      <c r="N799" s="279"/>
      <c r="O799" s="280"/>
      <c r="P799" s="280"/>
      <c r="Q799" s="280"/>
      <c r="R799" s="280"/>
      <c r="S799" s="280"/>
      <c r="T799" s="280"/>
      <c r="U799" s="280"/>
      <c r="V799" s="280"/>
      <c r="W799" s="280"/>
      <c r="X799" s="281"/>
      <c r="Y799" s="14"/>
      <c r="Z799" s="14"/>
      <c r="AA799" s="14"/>
      <c r="AB799" s="14"/>
      <c r="AC799" s="14"/>
      <c r="AD799" s="14"/>
      <c r="AE799" s="14"/>
      <c r="AT799" s="282" t="s">
        <v>149</v>
      </c>
      <c r="AU799" s="282" t="s">
        <v>85</v>
      </c>
      <c r="AV799" s="14" t="s">
        <v>146</v>
      </c>
      <c r="AW799" s="14" t="s">
        <v>5</v>
      </c>
      <c r="AX799" s="14" t="s">
        <v>85</v>
      </c>
      <c r="AY799" s="282" t="s">
        <v>139</v>
      </c>
    </row>
    <row r="800" s="2" customFormat="1" ht="21.75" customHeight="1">
      <c r="A800" s="37"/>
      <c r="B800" s="38"/>
      <c r="C800" s="283" t="s">
        <v>640</v>
      </c>
      <c r="D800" s="283" t="s">
        <v>409</v>
      </c>
      <c r="E800" s="284" t="s">
        <v>641</v>
      </c>
      <c r="F800" s="285" t="s">
        <v>642</v>
      </c>
      <c r="G800" s="286" t="s">
        <v>364</v>
      </c>
      <c r="H800" s="287">
        <v>18.899999999999999</v>
      </c>
      <c r="I800" s="288"/>
      <c r="J800" s="288"/>
      <c r="K800" s="289">
        <f>ROUND(P800*H800,2)</f>
        <v>0</v>
      </c>
      <c r="L800" s="285" t="s">
        <v>144</v>
      </c>
      <c r="M800" s="43"/>
      <c r="N800" s="290" t="s">
        <v>1</v>
      </c>
      <c r="O800" s="241" t="s">
        <v>40</v>
      </c>
      <c r="P800" s="242">
        <f>I800+J800</f>
        <v>0</v>
      </c>
      <c r="Q800" s="242">
        <f>ROUND(I800*H800,2)</f>
        <v>0</v>
      </c>
      <c r="R800" s="242">
        <f>ROUND(J800*H800,2)</f>
        <v>0</v>
      </c>
      <c r="S800" s="90"/>
      <c r="T800" s="243">
        <f>S800*H800</f>
        <v>0</v>
      </c>
      <c r="U800" s="243">
        <v>0</v>
      </c>
      <c r="V800" s="243">
        <f>U800*H800</f>
        <v>0</v>
      </c>
      <c r="W800" s="243">
        <v>0</v>
      </c>
      <c r="X800" s="244">
        <f>W800*H800</f>
        <v>0</v>
      </c>
      <c r="Y800" s="37"/>
      <c r="Z800" s="37"/>
      <c r="AA800" s="37"/>
      <c r="AB800" s="37"/>
      <c r="AC800" s="37"/>
      <c r="AD800" s="37"/>
      <c r="AE800" s="37"/>
      <c r="AR800" s="245" t="s">
        <v>146</v>
      </c>
      <c r="AT800" s="245" t="s">
        <v>409</v>
      </c>
      <c r="AU800" s="245" t="s">
        <v>85</v>
      </c>
      <c r="AY800" s="16" t="s">
        <v>139</v>
      </c>
      <c r="BE800" s="246">
        <f>IF(O800="základní",K800,0)</f>
        <v>0</v>
      </c>
      <c r="BF800" s="246">
        <f>IF(O800="snížená",K800,0)</f>
        <v>0</v>
      </c>
      <c r="BG800" s="246">
        <f>IF(O800="zákl. přenesená",K800,0)</f>
        <v>0</v>
      </c>
      <c r="BH800" s="246">
        <f>IF(O800="sníž. přenesená",K800,0)</f>
        <v>0</v>
      </c>
      <c r="BI800" s="246">
        <f>IF(O800="nulová",K800,0)</f>
        <v>0</v>
      </c>
      <c r="BJ800" s="16" t="s">
        <v>85</v>
      </c>
      <c r="BK800" s="246">
        <f>ROUND(P800*H800,2)</f>
        <v>0</v>
      </c>
      <c r="BL800" s="16" t="s">
        <v>146</v>
      </c>
      <c r="BM800" s="245" t="s">
        <v>643</v>
      </c>
    </row>
    <row r="801" s="2" customFormat="1">
      <c r="A801" s="37"/>
      <c r="B801" s="38"/>
      <c r="C801" s="39"/>
      <c r="D801" s="247" t="s">
        <v>148</v>
      </c>
      <c r="E801" s="39"/>
      <c r="F801" s="248" t="s">
        <v>644</v>
      </c>
      <c r="G801" s="39"/>
      <c r="H801" s="39"/>
      <c r="I801" s="144"/>
      <c r="J801" s="144"/>
      <c r="K801" s="39"/>
      <c r="L801" s="39"/>
      <c r="M801" s="43"/>
      <c r="N801" s="249"/>
      <c r="O801" s="250"/>
      <c r="P801" s="90"/>
      <c r="Q801" s="90"/>
      <c r="R801" s="90"/>
      <c r="S801" s="90"/>
      <c r="T801" s="90"/>
      <c r="U801" s="90"/>
      <c r="V801" s="90"/>
      <c r="W801" s="90"/>
      <c r="X801" s="91"/>
      <c r="Y801" s="37"/>
      <c r="Z801" s="37"/>
      <c r="AA801" s="37"/>
      <c r="AB801" s="37"/>
      <c r="AC801" s="37"/>
      <c r="AD801" s="37"/>
      <c r="AE801" s="37"/>
      <c r="AT801" s="16" t="s">
        <v>148</v>
      </c>
      <c r="AU801" s="16" t="s">
        <v>85</v>
      </c>
    </row>
    <row r="802" s="12" customFormat="1">
      <c r="A802" s="12"/>
      <c r="B802" s="251"/>
      <c r="C802" s="252"/>
      <c r="D802" s="247" t="s">
        <v>149</v>
      </c>
      <c r="E802" s="253" t="s">
        <v>1</v>
      </c>
      <c r="F802" s="254" t="s">
        <v>159</v>
      </c>
      <c r="G802" s="252"/>
      <c r="H802" s="253" t="s">
        <v>1</v>
      </c>
      <c r="I802" s="255"/>
      <c r="J802" s="255"/>
      <c r="K802" s="252"/>
      <c r="L802" s="252"/>
      <c r="M802" s="256"/>
      <c r="N802" s="257"/>
      <c r="O802" s="258"/>
      <c r="P802" s="258"/>
      <c r="Q802" s="258"/>
      <c r="R802" s="258"/>
      <c r="S802" s="258"/>
      <c r="T802" s="258"/>
      <c r="U802" s="258"/>
      <c r="V802" s="258"/>
      <c r="W802" s="258"/>
      <c r="X802" s="259"/>
      <c r="Y802" s="12"/>
      <c r="Z802" s="12"/>
      <c r="AA802" s="12"/>
      <c r="AB802" s="12"/>
      <c r="AC802" s="12"/>
      <c r="AD802" s="12"/>
      <c r="AE802" s="12"/>
      <c r="AT802" s="260" t="s">
        <v>149</v>
      </c>
      <c r="AU802" s="260" t="s">
        <v>85</v>
      </c>
      <c r="AV802" s="12" t="s">
        <v>85</v>
      </c>
      <c r="AW802" s="12" t="s">
        <v>5</v>
      </c>
      <c r="AX802" s="12" t="s">
        <v>77</v>
      </c>
      <c r="AY802" s="260" t="s">
        <v>139</v>
      </c>
    </row>
    <row r="803" s="13" customFormat="1">
      <c r="A803" s="13"/>
      <c r="B803" s="261"/>
      <c r="C803" s="262"/>
      <c r="D803" s="247" t="s">
        <v>149</v>
      </c>
      <c r="E803" s="263" t="s">
        <v>1</v>
      </c>
      <c r="F803" s="264" t="s">
        <v>639</v>
      </c>
      <c r="G803" s="262"/>
      <c r="H803" s="265">
        <v>18.899999999999999</v>
      </c>
      <c r="I803" s="266"/>
      <c r="J803" s="266"/>
      <c r="K803" s="262"/>
      <c r="L803" s="262"/>
      <c r="M803" s="267"/>
      <c r="N803" s="268"/>
      <c r="O803" s="269"/>
      <c r="P803" s="269"/>
      <c r="Q803" s="269"/>
      <c r="R803" s="269"/>
      <c r="S803" s="269"/>
      <c r="T803" s="269"/>
      <c r="U803" s="269"/>
      <c r="V803" s="269"/>
      <c r="W803" s="269"/>
      <c r="X803" s="270"/>
      <c r="Y803" s="13"/>
      <c r="Z803" s="13"/>
      <c r="AA803" s="13"/>
      <c r="AB803" s="13"/>
      <c r="AC803" s="13"/>
      <c r="AD803" s="13"/>
      <c r="AE803" s="13"/>
      <c r="AT803" s="271" t="s">
        <v>149</v>
      </c>
      <c r="AU803" s="271" t="s">
        <v>85</v>
      </c>
      <c r="AV803" s="13" t="s">
        <v>87</v>
      </c>
      <c r="AW803" s="13" t="s">
        <v>5</v>
      </c>
      <c r="AX803" s="13" t="s">
        <v>77</v>
      </c>
      <c r="AY803" s="271" t="s">
        <v>139</v>
      </c>
    </row>
    <row r="804" s="14" customFormat="1">
      <c r="A804" s="14"/>
      <c r="B804" s="272"/>
      <c r="C804" s="273"/>
      <c r="D804" s="247" t="s">
        <v>149</v>
      </c>
      <c r="E804" s="274" t="s">
        <v>1</v>
      </c>
      <c r="F804" s="275" t="s">
        <v>154</v>
      </c>
      <c r="G804" s="273"/>
      <c r="H804" s="276">
        <v>18.899999999999999</v>
      </c>
      <c r="I804" s="277"/>
      <c r="J804" s="277"/>
      <c r="K804" s="273"/>
      <c r="L804" s="273"/>
      <c r="M804" s="278"/>
      <c r="N804" s="279"/>
      <c r="O804" s="280"/>
      <c r="P804" s="280"/>
      <c r="Q804" s="280"/>
      <c r="R804" s="280"/>
      <c r="S804" s="280"/>
      <c r="T804" s="280"/>
      <c r="U804" s="280"/>
      <c r="V804" s="280"/>
      <c r="W804" s="280"/>
      <c r="X804" s="281"/>
      <c r="Y804" s="14"/>
      <c r="Z804" s="14"/>
      <c r="AA804" s="14"/>
      <c r="AB804" s="14"/>
      <c r="AC804" s="14"/>
      <c r="AD804" s="14"/>
      <c r="AE804" s="14"/>
      <c r="AT804" s="282" t="s">
        <v>149</v>
      </c>
      <c r="AU804" s="282" t="s">
        <v>85</v>
      </c>
      <c r="AV804" s="14" t="s">
        <v>146</v>
      </c>
      <c r="AW804" s="14" t="s">
        <v>5</v>
      </c>
      <c r="AX804" s="14" t="s">
        <v>85</v>
      </c>
      <c r="AY804" s="282" t="s">
        <v>139</v>
      </c>
    </row>
    <row r="805" s="2" customFormat="1" ht="33" customHeight="1">
      <c r="A805" s="37"/>
      <c r="B805" s="38"/>
      <c r="C805" s="283" t="s">
        <v>645</v>
      </c>
      <c r="D805" s="283" t="s">
        <v>409</v>
      </c>
      <c r="E805" s="284" t="s">
        <v>646</v>
      </c>
      <c r="F805" s="285" t="s">
        <v>647</v>
      </c>
      <c r="G805" s="286" t="s">
        <v>164</v>
      </c>
      <c r="H805" s="287">
        <v>1</v>
      </c>
      <c r="I805" s="288"/>
      <c r="J805" s="288"/>
      <c r="K805" s="289">
        <f>ROUND(P805*H805,2)</f>
        <v>0</v>
      </c>
      <c r="L805" s="285" t="s">
        <v>144</v>
      </c>
      <c r="M805" s="43"/>
      <c r="N805" s="290" t="s">
        <v>1</v>
      </c>
      <c r="O805" s="241" t="s">
        <v>40</v>
      </c>
      <c r="P805" s="242">
        <f>I805+J805</f>
        <v>0</v>
      </c>
      <c r="Q805" s="242">
        <f>ROUND(I805*H805,2)</f>
        <v>0</v>
      </c>
      <c r="R805" s="242">
        <f>ROUND(J805*H805,2)</f>
        <v>0</v>
      </c>
      <c r="S805" s="90"/>
      <c r="T805" s="243">
        <f>S805*H805</f>
        <v>0</v>
      </c>
      <c r="U805" s="243">
        <v>0</v>
      </c>
      <c r="V805" s="243">
        <f>U805*H805</f>
        <v>0</v>
      </c>
      <c r="W805" s="243">
        <v>0</v>
      </c>
      <c r="X805" s="244">
        <f>W805*H805</f>
        <v>0</v>
      </c>
      <c r="Y805" s="37"/>
      <c r="Z805" s="37"/>
      <c r="AA805" s="37"/>
      <c r="AB805" s="37"/>
      <c r="AC805" s="37"/>
      <c r="AD805" s="37"/>
      <c r="AE805" s="37"/>
      <c r="AR805" s="245" t="s">
        <v>146</v>
      </c>
      <c r="AT805" s="245" t="s">
        <v>409</v>
      </c>
      <c r="AU805" s="245" t="s">
        <v>85</v>
      </c>
      <c r="AY805" s="16" t="s">
        <v>139</v>
      </c>
      <c r="BE805" s="246">
        <f>IF(O805="základní",K805,0)</f>
        <v>0</v>
      </c>
      <c r="BF805" s="246">
        <f>IF(O805="snížená",K805,0)</f>
        <v>0</v>
      </c>
      <c r="BG805" s="246">
        <f>IF(O805="zákl. přenesená",K805,0)</f>
        <v>0</v>
      </c>
      <c r="BH805" s="246">
        <f>IF(O805="sníž. přenesená",K805,0)</f>
        <v>0</v>
      </c>
      <c r="BI805" s="246">
        <f>IF(O805="nulová",K805,0)</f>
        <v>0</v>
      </c>
      <c r="BJ805" s="16" t="s">
        <v>85</v>
      </c>
      <c r="BK805" s="246">
        <f>ROUND(P805*H805,2)</f>
        <v>0</v>
      </c>
      <c r="BL805" s="16" t="s">
        <v>146</v>
      </c>
      <c r="BM805" s="245" t="s">
        <v>648</v>
      </c>
    </row>
    <row r="806" s="2" customFormat="1">
      <c r="A806" s="37"/>
      <c r="B806" s="38"/>
      <c r="C806" s="39"/>
      <c r="D806" s="247" t="s">
        <v>148</v>
      </c>
      <c r="E806" s="39"/>
      <c r="F806" s="248" t="s">
        <v>649</v>
      </c>
      <c r="G806" s="39"/>
      <c r="H806" s="39"/>
      <c r="I806" s="144"/>
      <c r="J806" s="144"/>
      <c r="K806" s="39"/>
      <c r="L806" s="39"/>
      <c r="M806" s="43"/>
      <c r="N806" s="249"/>
      <c r="O806" s="250"/>
      <c r="P806" s="90"/>
      <c r="Q806" s="90"/>
      <c r="R806" s="90"/>
      <c r="S806" s="90"/>
      <c r="T806" s="90"/>
      <c r="U806" s="90"/>
      <c r="V806" s="90"/>
      <c r="W806" s="90"/>
      <c r="X806" s="91"/>
      <c r="Y806" s="37"/>
      <c r="Z806" s="37"/>
      <c r="AA806" s="37"/>
      <c r="AB806" s="37"/>
      <c r="AC806" s="37"/>
      <c r="AD806" s="37"/>
      <c r="AE806" s="37"/>
      <c r="AT806" s="16" t="s">
        <v>148</v>
      </c>
      <c r="AU806" s="16" t="s">
        <v>85</v>
      </c>
    </row>
    <row r="807" s="12" customFormat="1">
      <c r="A807" s="12"/>
      <c r="B807" s="251"/>
      <c r="C807" s="252"/>
      <c r="D807" s="247" t="s">
        <v>149</v>
      </c>
      <c r="E807" s="253" t="s">
        <v>1</v>
      </c>
      <c r="F807" s="254" t="s">
        <v>159</v>
      </c>
      <c r="G807" s="252"/>
      <c r="H807" s="253" t="s">
        <v>1</v>
      </c>
      <c r="I807" s="255"/>
      <c r="J807" s="255"/>
      <c r="K807" s="252"/>
      <c r="L807" s="252"/>
      <c r="M807" s="256"/>
      <c r="N807" s="257"/>
      <c r="O807" s="258"/>
      <c r="P807" s="258"/>
      <c r="Q807" s="258"/>
      <c r="R807" s="258"/>
      <c r="S807" s="258"/>
      <c r="T807" s="258"/>
      <c r="U807" s="258"/>
      <c r="V807" s="258"/>
      <c r="W807" s="258"/>
      <c r="X807" s="259"/>
      <c r="Y807" s="12"/>
      <c r="Z807" s="12"/>
      <c r="AA807" s="12"/>
      <c r="AB807" s="12"/>
      <c r="AC807" s="12"/>
      <c r="AD807" s="12"/>
      <c r="AE807" s="12"/>
      <c r="AT807" s="260" t="s">
        <v>149</v>
      </c>
      <c r="AU807" s="260" t="s">
        <v>85</v>
      </c>
      <c r="AV807" s="12" t="s">
        <v>85</v>
      </c>
      <c r="AW807" s="12" t="s">
        <v>5</v>
      </c>
      <c r="AX807" s="12" t="s">
        <v>77</v>
      </c>
      <c r="AY807" s="260" t="s">
        <v>139</v>
      </c>
    </row>
    <row r="808" s="13" customFormat="1">
      <c r="A808" s="13"/>
      <c r="B808" s="261"/>
      <c r="C808" s="262"/>
      <c r="D808" s="247" t="s">
        <v>149</v>
      </c>
      <c r="E808" s="263" t="s">
        <v>1</v>
      </c>
      <c r="F808" s="264" t="s">
        <v>85</v>
      </c>
      <c r="G808" s="262"/>
      <c r="H808" s="265">
        <v>1</v>
      </c>
      <c r="I808" s="266"/>
      <c r="J808" s="266"/>
      <c r="K808" s="262"/>
      <c r="L808" s="262"/>
      <c r="M808" s="267"/>
      <c r="N808" s="268"/>
      <c r="O808" s="269"/>
      <c r="P808" s="269"/>
      <c r="Q808" s="269"/>
      <c r="R808" s="269"/>
      <c r="S808" s="269"/>
      <c r="T808" s="269"/>
      <c r="U808" s="269"/>
      <c r="V808" s="269"/>
      <c r="W808" s="269"/>
      <c r="X808" s="270"/>
      <c r="Y808" s="13"/>
      <c r="Z808" s="13"/>
      <c r="AA808" s="13"/>
      <c r="AB808" s="13"/>
      <c r="AC808" s="13"/>
      <c r="AD808" s="13"/>
      <c r="AE808" s="13"/>
      <c r="AT808" s="271" t="s">
        <v>149</v>
      </c>
      <c r="AU808" s="271" t="s">
        <v>85</v>
      </c>
      <c r="AV808" s="13" t="s">
        <v>87</v>
      </c>
      <c r="AW808" s="13" t="s">
        <v>5</v>
      </c>
      <c r="AX808" s="13" t="s">
        <v>77</v>
      </c>
      <c r="AY808" s="271" t="s">
        <v>139</v>
      </c>
    </row>
    <row r="809" s="14" customFormat="1">
      <c r="A809" s="14"/>
      <c r="B809" s="272"/>
      <c r="C809" s="273"/>
      <c r="D809" s="247" t="s">
        <v>149</v>
      </c>
      <c r="E809" s="274" t="s">
        <v>1</v>
      </c>
      <c r="F809" s="275" t="s">
        <v>154</v>
      </c>
      <c r="G809" s="273"/>
      <c r="H809" s="276">
        <v>1</v>
      </c>
      <c r="I809" s="277"/>
      <c r="J809" s="277"/>
      <c r="K809" s="273"/>
      <c r="L809" s="273"/>
      <c r="M809" s="278"/>
      <c r="N809" s="279"/>
      <c r="O809" s="280"/>
      <c r="P809" s="280"/>
      <c r="Q809" s="280"/>
      <c r="R809" s="280"/>
      <c r="S809" s="280"/>
      <c r="T809" s="280"/>
      <c r="U809" s="280"/>
      <c r="V809" s="280"/>
      <c r="W809" s="280"/>
      <c r="X809" s="281"/>
      <c r="Y809" s="14"/>
      <c r="Z809" s="14"/>
      <c r="AA809" s="14"/>
      <c r="AB809" s="14"/>
      <c r="AC809" s="14"/>
      <c r="AD809" s="14"/>
      <c r="AE809" s="14"/>
      <c r="AT809" s="282" t="s">
        <v>149</v>
      </c>
      <c r="AU809" s="282" t="s">
        <v>85</v>
      </c>
      <c r="AV809" s="14" t="s">
        <v>146</v>
      </c>
      <c r="AW809" s="14" t="s">
        <v>5</v>
      </c>
      <c r="AX809" s="14" t="s">
        <v>85</v>
      </c>
      <c r="AY809" s="282" t="s">
        <v>139</v>
      </c>
    </row>
    <row r="810" s="2" customFormat="1" ht="21.75" customHeight="1">
      <c r="A810" s="37"/>
      <c r="B810" s="38"/>
      <c r="C810" s="283" t="s">
        <v>650</v>
      </c>
      <c r="D810" s="283" t="s">
        <v>409</v>
      </c>
      <c r="E810" s="284" t="s">
        <v>651</v>
      </c>
      <c r="F810" s="285" t="s">
        <v>652</v>
      </c>
      <c r="G810" s="286" t="s">
        <v>653</v>
      </c>
      <c r="H810" s="287">
        <v>2</v>
      </c>
      <c r="I810" s="288"/>
      <c r="J810" s="288"/>
      <c r="K810" s="289">
        <f>ROUND(P810*H810,2)</f>
        <v>0</v>
      </c>
      <c r="L810" s="285" t="s">
        <v>144</v>
      </c>
      <c r="M810" s="43"/>
      <c r="N810" s="290" t="s">
        <v>1</v>
      </c>
      <c r="O810" s="241" t="s">
        <v>40</v>
      </c>
      <c r="P810" s="242">
        <f>I810+J810</f>
        <v>0</v>
      </c>
      <c r="Q810" s="242">
        <f>ROUND(I810*H810,2)</f>
        <v>0</v>
      </c>
      <c r="R810" s="242">
        <f>ROUND(J810*H810,2)</f>
        <v>0</v>
      </c>
      <c r="S810" s="90"/>
      <c r="T810" s="243">
        <f>S810*H810</f>
        <v>0</v>
      </c>
      <c r="U810" s="243">
        <v>0</v>
      </c>
      <c r="V810" s="243">
        <f>U810*H810</f>
        <v>0</v>
      </c>
      <c r="W810" s="243">
        <v>0</v>
      </c>
      <c r="X810" s="244">
        <f>W810*H810</f>
        <v>0</v>
      </c>
      <c r="Y810" s="37"/>
      <c r="Z810" s="37"/>
      <c r="AA810" s="37"/>
      <c r="AB810" s="37"/>
      <c r="AC810" s="37"/>
      <c r="AD810" s="37"/>
      <c r="AE810" s="37"/>
      <c r="AR810" s="245" t="s">
        <v>146</v>
      </c>
      <c r="AT810" s="245" t="s">
        <v>409</v>
      </c>
      <c r="AU810" s="245" t="s">
        <v>85</v>
      </c>
      <c r="AY810" s="16" t="s">
        <v>139</v>
      </c>
      <c r="BE810" s="246">
        <f>IF(O810="základní",K810,0)</f>
        <v>0</v>
      </c>
      <c r="BF810" s="246">
        <f>IF(O810="snížená",K810,0)</f>
        <v>0</v>
      </c>
      <c r="BG810" s="246">
        <f>IF(O810="zákl. přenesená",K810,0)</f>
        <v>0</v>
      </c>
      <c r="BH810" s="246">
        <f>IF(O810="sníž. přenesená",K810,0)</f>
        <v>0</v>
      </c>
      <c r="BI810" s="246">
        <f>IF(O810="nulová",K810,0)</f>
        <v>0</v>
      </c>
      <c r="BJ810" s="16" t="s">
        <v>85</v>
      </c>
      <c r="BK810" s="246">
        <f>ROUND(P810*H810,2)</f>
        <v>0</v>
      </c>
      <c r="BL810" s="16" t="s">
        <v>146</v>
      </c>
      <c r="BM810" s="245" t="s">
        <v>654</v>
      </c>
    </row>
    <row r="811" s="2" customFormat="1">
      <c r="A811" s="37"/>
      <c r="B811" s="38"/>
      <c r="C811" s="39"/>
      <c r="D811" s="247" t="s">
        <v>148</v>
      </c>
      <c r="E811" s="39"/>
      <c r="F811" s="248" t="s">
        <v>655</v>
      </c>
      <c r="G811" s="39"/>
      <c r="H811" s="39"/>
      <c r="I811" s="144"/>
      <c r="J811" s="144"/>
      <c r="K811" s="39"/>
      <c r="L811" s="39"/>
      <c r="M811" s="43"/>
      <c r="N811" s="249"/>
      <c r="O811" s="250"/>
      <c r="P811" s="90"/>
      <c r="Q811" s="90"/>
      <c r="R811" s="90"/>
      <c r="S811" s="90"/>
      <c r="T811" s="90"/>
      <c r="U811" s="90"/>
      <c r="V811" s="90"/>
      <c r="W811" s="90"/>
      <c r="X811" s="91"/>
      <c r="Y811" s="37"/>
      <c r="Z811" s="37"/>
      <c r="AA811" s="37"/>
      <c r="AB811" s="37"/>
      <c r="AC811" s="37"/>
      <c r="AD811" s="37"/>
      <c r="AE811" s="37"/>
      <c r="AT811" s="16" t="s">
        <v>148</v>
      </c>
      <c r="AU811" s="16" t="s">
        <v>85</v>
      </c>
    </row>
    <row r="812" s="12" customFormat="1">
      <c r="A812" s="12"/>
      <c r="B812" s="251"/>
      <c r="C812" s="252"/>
      <c r="D812" s="247" t="s">
        <v>149</v>
      </c>
      <c r="E812" s="253" t="s">
        <v>1</v>
      </c>
      <c r="F812" s="254" t="s">
        <v>159</v>
      </c>
      <c r="G812" s="252"/>
      <c r="H812" s="253" t="s">
        <v>1</v>
      </c>
      <c r="I812" s="255"/>
      <c r="J812" s="255"/>
      <c r="K812" s="252"/>
      <c r="L812" s="252"/>
      <c r="M812" s="256"/>
      <c r="N812" s="257"/>
      <c r="O812" s="258"/>
      <c r="P812" s="258"/>
      <c r="Q812" s="258"/>
      <c r="R812" s="258"/>
      <c r="S812" s="258"/>
      <c r="T812" s="258"/>
      <c r="U812" s="258"/>
      <c r="V812" s="258"/>
      <c r="W812" s="258"/>
      <c r="X812" s="259"/>
      <c r="Y812" s="12"/>
      <c r="Z812" s="12"/>
      <c r="AA812" s="12"/>
      <c r="AB812" s="12"/>
      <c r="AC812" s="12"/>
      <c r="AD812" s="12"/>
      <c r="AE812" s="12"/>
      <c r="AT812" s="260" t="s">
        <v>149</v>
      </c>
      <c r="AU812" s="260" t="s">
        <v>85</v>
      </c>
      <c r="AV812" s="12" t="s">
        <v>85</v>
      </c>
      <c r="AW812" s="12" t="s">
        <v>5</v>
      </c>
      <c r="AX812" s="12" t="s">
        <v>77</v>
      </c>
      <c r="AY812" s="260" t="s">
        <v>139</v>
      </c>
    </row>
    <row r="813" s="13" customFormat="1">
      <c r="A813" s="13"/>
      <c r="B813" s="261"/>
      <c r="C813" s="262"/>
      <c r="D813" s="247" t="s">
        <v>149</v>
      </c>
      <c r="E813" s="263" t="s">
        <v>1</v>
      </c>
      <c r="F813" s="264" t="s">
        <v>87</v>
      </c>
      <c r="G813" s="262"/>
      <c r="H813" s="265">
        <v>2</v>
      </c>
      <c r="I813" s="266"/>
      <c r="J813" s="266"/>
      <c r="K813" s="262"/>
      <c r="L813" s="262"/>
      <c r="M813" s="267"/>
      <c r="N813" s="268"/>
      <c r="O813" s="269"/>
      <c r="P813" s="269"/>
      <c r="Q813" s="269"/>
      <c r="R813" s="269"/>
      <c r="S813" s="269"/>
      <c r="T813" s="269"/>
      <c r="U813" s="269"/>
      <c r="V813" s="269"/>
      <c r="W813" s="269"/>
      <c r="X813" s="270"/>
      <c r="Y813" s="13"/>
      <c r="Z813" s="13"/>
      <c r="AA813" s="13"/>
      <c r="AB813" s="13"/>
      <c r="AC813" s="13"/>
      <c r="AD813" s="13"/>
      <c r="AE813" s="13"/>
      <c r="AT813" s="271" t="s">
        <v>149</v>
      </c>
      <c r="AU813" s="271" t="s">
        <v>85</v>
      </c>
      <c r="AV813" s="13" t="s">
        <v>87</v>
      </c>
      <c r="AW813" s="13" t="s">
        <v>5</v>
      </c>
      <c r="AX813" s="13" t="s">
        <v>77</v>
      </c>
      <c r="AY813" s="271" t="s">
        <v>139</v>
      </c>
    </row>
    <row r="814" s="14" customFormat="1">
      <c r="A814" s="14"/>
      <c r="B814" s="272"/>
      <c r="C814" s="273"/>
      <c r="D814" s="247" t="s">
        <v>149</v>
      </c>
      <c r="E814" s="274" t="s">
        <v>1</v>
      </c>
      <c r="F814" s="275" t="s">
        <v>154</v>
      </c>
      <c r="G814" s="273"/>
      <c r="H814" s="276">
        <v>2</v>
      </c>
      <c r="I814" s="277"/>
      <c r="J814" s="277"/>
      <c r="K814" s="273"/>
      <c r="L814" s="273"/>
      <c r="M814" s="278"/>
      <c r="N814" s="279"/>
      <c r="O814" s="280"/>
      <c r="P814" s="280"/>
      <c r="Q814" s="280"/>
      <c r="R814" s="280"/>
      <c r="S814" s="280"/>
      <c r="T814" s="280"/>
      <c r="U814" s="280"/>
      <c r="V814" s="280"/>
      <c r="W814" s="280"/>
      <c r="X814" s="281"/>
      <c r="Y814" s="14"/>
      <c r="Z814" s="14"/>
      <c r="AA814" s="14"/>
      <c r="AB814" s="14"/>
      <c r="AC814" s="14"/>
      <c r="AD814" s="14"/>
      <c r="AE814" s="14"/>
      <c r="AT814" s="282" t="s">
        <v>149</v>
      </c>
      <c r="AU814" s="282" t="s">
        <v>85</v>
      </c>
      <c r="AV814" s="14" t="s">
        <v>146</v>
      </c>
      <c r="AW814" s="14" t="s">
        <v>5</v>
      </c>
      <c r="AX814" s="14" t="s">
        <v>85</v>
      </c>
      <c r="AY814" s="282" t="s">
        <v>139</v>
      </c>
    </row>
    <row r="815" s="2" customFormat="1" ht="21.75" customHeight="1">
      <c r="A815" s="37"/>
      <c r="B815" s="38"/>
      <c r="C815" s="283" t="s">
        <v>656</v>
      </c>
      <c r="D815" s="283" t="s">
        <v>409</v>
      </c>
      <c r="E815" s="284" t="s">
        <v>657</v>
      </c>
      <c r="F815" s="285" t="s">
        <v>658</v>
      </c>
      <c r="G815" s="286" t="s">
        <v>143</v>
      </c>
      <c r="H815" s="287">
        <v>99.691999999999993</v>
      </c>
      <c r="I815" s="288"/>
      <c r="J815" s="288"/>
      <c r="K815" s="289">
        <f>ROUND(P815*H815,2)</f>
        <v>0</v>
      </c>
      <c r="L815" s="285" t="s">
        <v>144</v>
      </c>
      <c r="M815" s="43"/>
      <c r="N815" s="290" t="s">
        <v>1</v>
      </c>
      <c r="O815" s="241" t="s">
        <v>40</v>
      </c>
      <c r="P815" s="242">
        <f>I815+J815</f>
        <v>0</v>
      </c>
      <c r="Q815" s="242">
        <f>ROUND(I815*H815,2)</f>
        <v>0</v>
      </c>
      <c r="R815" s="242">
        <f>ROUND(J815*H815,2)</f>
        <v>0</v>
      </c>
      <c r="S815" s="90"/>
      <c r="T815" s="243">
        <f>S815*H815</f>
        <v>0</v>
      </c>
      <c r="U815" s="243">
        <v>0</v>
      </c>
      <c r="V815" s="243">
        <f>U815*H815</f>
        <v>0</v>
      </c>
      <c r="W815" s="243">
        <v>0</v>
      </c>
      <c r="X815" s="244">
        <f>W815*H815</f>
        <v>0</v>
      </c>
      <c r="Y815" s="37"/>
      <c r="Z815" s="37"/>
      <c r="AA815" s="37"/>
      <c r="AB815" s="37"/>
      <c r="AC815" s="37"/>
      <c r="AD815" s="37"/>
      <c r="AE815" s="37"/>
      <c r="AR815" s="245" t="s">
        <v>146</v>
      </c>
      <c r="AT815" s="245" t="s">
        <v>409</v>
      </c>
      <c r="AU815" s="245" t="s">
        <v>85</v>
      </c>
      <c r="AY815" s="16" t="s">
        <v>139</v>
      </c>
      <c r="BE815" s="246">
        <f>IF(O815="základní",K815,0)</f>
        <v>0</v>
      </c>
      <c r="BF815" s="246">
        <f>IF(O815="snížená",K815,0)</f>
        <v>0</v>
      </c>
      <c r="BG815" s="246">
        <f>IF(O815="zákl. přenesená",K815,0)</f>
        <v>0</v>
      </c>
      <c r="BH815" s="246">
        <f>IF(O815="sníž. přenesená",K815,0)</f>
        <v>0</v>
      </c>
      <c r="BI815" s="246">
        <f>IF(O815="nulová",K815,0)</f>
        <v>0</v>
      </c>
      <c r="BJ815" s="16" t="s">
        <v>85</v>
      </c>
      <c r="BK815" s="246">
        <f>ROUND(P815*H815,2)</f>
        <v>0</v>
      </c>
      <c r="BL815" s="16" t="s">
        <v>146</v>
      </c>
      <c r="BM815" s="245" t="s">
        <v>659</v>
      </c>
    </row>
    <row r="816" s="2" customFormat="1">
      <c r="A816" s="37"/>
      <c r="B816" s="38"/>
      <c r="C816" s="39"/>
      <c r="D816" s="247" t="s">
        <v>148</v>
      </c>
      <c r="E816" s="39"/>
      <c r="F816" s="248" t="s">
        <v>660</v>
      </c>
      <c r="G816" s="39"/>
      <c r="H816" s="39"/>
      <c r="I816" s="144"/>
      <c r="J816" s="144"/>
      <c r="K816" s="39"/>
      <c r="L816" s="39"/>
      <c r="M816" s="43"/>
      <c r="N816" s="249"/>
      <c r="O816" s="250"/>
      <c r="P816" s="90"/>
      <c r="Q816" s="90"/>
      <c r="R816" s="90"/>
      <c r="S816" s="90"/>
      <c r="T816" s="90"/>
      <c r="U816" s="90"/>
      <c r="V816" s="90"/>
      <c r="W816" s="90"/>
      <c r="X816" s="91"/>
      <c r="Y816" s="37"/>
      <c r="Z816" s="37"/>
      <c r="AA816" s="37"/>
      <c r="AB816" s="37"/>
      <c r="AC816" s="37"/>
      <c r="AD816" s="37"/>
      <c r="AE816" s="37"/>
      <c r="AT816" s="16" t="s">
        <v>148</v>
      </c>
      <c r="AU816" s="16" t="s">
        <v>85</v>
      </c>
    </row>
    <row r="817" s="12" customFormat="1">
      <c r="A817" s="12"/>
      <c r="B817" s="251"/>
      <c r="C817" s="252"/>
      <c r="D817" s="247" t="s">
        <v>149</v>
      </c>
      <c r="E817" s="253" t="s">
        <v>1</v>
      </c>
      <c r="F817" s="254" t="s">
        <v>159</v>
      </c>
      <c r="G817" s="252"/>
      <c r="H817" s="253" t="s">
        <v>1</v>
      </c>
      <c r="I817" s="255"/>
      <c r="J817" s="255"/>
      <c r="K817" s="252"/>
      <c r="L817" s="252"/>
      <c r="M817" s="256"/>
      <c r="N817" s="257"/>
      <c r="O817" s="258"/>
      <c r="P817" s="258"/>
      <c r="Q817" s="258"/>
      <c r="R817" s="258"/>
      <c r="S817" s="258"/>
      <c r="T817" s="258"/>
      <c r="U817" s="258"/>
      <c r="V817" s="258"/>
      <c r="W817" s="258"/>
      <c r="X817" s="259"/>
      <c r="Y817" s="12"/>
      <c r="Z817" s="12"/>
      <c r="AA817" s="12"/>
      <c r="AB817" s="12"/>
      <c r="AC817" s="12"/>
      <c r="AD817" s="12"/>
      <c r="AE817" s="12"/>
      <c r="AT817" s="260" t="s">
        <v>149</v>
      </c>
      <c r="AU817" s="260" t="s">
        <v>85</v>
      </c>
      <c r="AV817" s="12" t="s">
        <v>85</v>
      </c>
      <c r="AW817" s="12" t="s">
        <v>5</v>
      </c>
      <c r="AX817" s="12" t="s">
        <v>77</v>
      </c>
      <c r="AY817" s="260" t="s">
        <v>139</v>
      </c>
    </row>
    <row r="818" s="13" customFormat="1">
      <c r="A818" s="13"/>
      <c r="B818" s="261"/>
      <c r="C818" s="262"/>
      <c r="D818" s="247" t="s">
        <v>149</v>
      </c>
      <c r="E818" s="263" t="s">
        <v>1</v>
      </c>
      <c r="F818" s="264" t="s">
        <v>661</v>
      </c>
      <c r="G818" s="262"/>
      <c r="H818" s="265">
        <v>49.845999999999997</v>
      </c>
      <c r="I818" s="266"/>
      <c r="J818" s="266"/>
      <c r="K818" s="262"/>
      <c r="L818" s="262"/>
      <c r="M818" s="267"/>
      <c r="N818" s="268"/>
      <c r="O818" s="269"/>
      <c r="P818" s="269"/>
      <c r="Q818" s="269"/>
      <c r="R818" s="269"/>
      <c r="S818" s="269"/>
      <c r="T818" s="269"/>
      <c r="U818" s="269"/>
      <c r="V818" s="269"/>
      <c r="W818" s="269"/>
      <c r="X818" s="270"/>
      <c r="Y818" s="13"/>
      <c r="Z818" s="13"/>
      <c r="AA818" s="13"/>
      <c r="AB818" s="13"/>
      <c r="AC818" s="13"/>
      <c r="AD818" s="13"/>
      <c r="AE818" s="13"/>
      <c r="AT818" s="271" t="s">
        <v>149</v>
      </c>
      <c r="AU818" s="271" t="s">
        <v>85</v>
      </c>
      <c r="AV818" s="13" t="s">
        <v>87</v>
      </c>
      <c r="AW818" s="13" t="s">
        <v>5</v>
      </c>
      <c r="AX818" s="13" t="s">
        <v>77</v>
      </c>
      <c r="AY818" s="271" t="s">
        <v>139</v>
      </c>
    </row>
    <row r="819" s="12" customFormat="1">
      <c r="A819" s="12"/>
      <c r="B819" s="251"/>
      <c r="C819" s="252"/>
      <c r="D819" s="247" t="s">
        <v>149</v>
      </c>
      <c r="E819" s="253" t="s">
        <v>1</v>
      </c>
      <c r="F819" s="254" t="s">
        <v>662</v>
      </c>
      <c r="G819" s="252"/>
      <c r="H819" s="253" t="s">
        <v>1</v>
      </c>
      <c r="I819" s="255"/>
      <c r="J819" s="255"/>
      <c r="K819" s="252"/>
      <c r="L819" s="252"/>
      <c r="M819" s="256"/>
      <c r="N819" s="257"/>
      <c r="O819" s="258"/>
      <c r="P819" s="258"/>
      <c r="Q819" s="258"/>
      <c r="R819" s="258"/>
      <c r="S819" s="258"/>
      <c r="T819" s="258"/>
      <c r="U819" s="258"/>
      <c r="V819" s="258"/>
      <c r="W819" s="258"/>
      <c r="X819" s="259"/>
      <c r="Y819" s="12"/>
      <c r="Z819" s="12"/>
      <c r="AA819" s="12"/>
      <c r="AB819" s="12"/>
      <c r="AC819" s="12"/>
      <c r="AD819" s="12"/>
      <c r="AE819" s="12"/>
      <c r="AT819" s="260" t="s">
        <v>149</v>
      </c>
      <c r="AU819" s="260" t="s">
        <v>85</v>
      </c>
      <c r="AV819" s="12" t="s">
        <v>85</v>
      </c>
      <c r="AW819" s="12" t="s">
        <v>5</v>
      </c>
      <c r="AX819" s="12" t="s">
        <v>77</v>
      </c>
      <c r="AY819" s="260" t="s">
        <v>139</v>
      </c>
    </row>
    <row r="820" s="13" customFormat="1">
      <c r="A820" s="13"/>
      <c r="B820" s="261"/>
      <c r="C820" s="262"/>
      <c r="D820" s="247" t="s">
        <v>149</v>
      </c>
      <c r="E820" s="263" t="s">
        <v>1</v>
      </c>
      <c r="F820" s="264" t="s">
        <v>661</v>
      </c>
      <c r="G820" s="262"/>
      <c r="H820" s="265">
        <v>49.845999999999997</v>
      </c>
      <c r="I820" s="266"/>
      <c r="J820" s="266"/>
      <c r="K820" s="262"/>
      <c r="L820" s="262"/>
      <c r="M820" s="267"/>
      <c r="N820" s="268"/>
      <c r="O820" s="269"/>
      <c r="P820" s="269"/>
      <c r="Q820" s="269"/>
      <c r="R820" s="269"/>
      <c r="S820" s="269"/>
      <c r="T820" s="269"/>
      <c r="U820" s="269"/>
      <c r="V820" s="269"/>
      <c r="W820" s="269"/>
      <c r="X820" s="270"/>
      <c r="Y820" s="13"/>
      <c r="Z820" s="13"/>
      <c r="AA820" s="13"/>
      <c r="AB820" s="13"/>
      <c r="AC820" s="13"/>
      <c r="AD820" s="13"/>
      <c r="AE820" s="13"/>
      <c r="AT820" s="271" t="s">
        <v>149</v>
      </c>
      <c r="AU820" s="271" t="s">
        <v>85</v>
      </c>
      <c r="AV820" s="13" t="s">
        <v>87</v>
      </c>
      <c r="AW820" s="13" t="s">
        <v>5</v>
      </c>
      <c r="AX820" s="13" t="s">
        <v>77</v>
      </c>
      <c r="AY820" s="271" t="s">
        <v>139</v>
      </c>
    </row>
    <row r="821" s="14" customFormat="1">
      <c r="A821" s="14"/>
      <c r="B821" s="272"/>
      <c r="C821" s="273"/>
      <c r="D821" s="247" t="s">
        <v>149</v>
      </c>
      <c r="E821" s="274" t="s">
        <v>1</v>
      </c>
      <c r="F821" s="275" t="s">
        <v>154</v>
      </c>
      <c r="G821" s="273"/>
      <c r="H821" s="276">
        <v>99.691999999999993</v>
      </c>
      <c r="I821" s="277"/>
      <c r="J821" s="277"/>
      <c r="K821" s="273"/>
      <c r="L821" s="273"/>
      <c r="M821" s="278"/>
      <c r="N821" s="279"/>
      <c r="O821" s="280"/>
      <c r="P821" s="280"/>
      <c r="Q821" s="280"/>
      <c r="R821" s="280"/>
      <c r="S821" s="280"/>
      <c r="T821" s="280"/>
      <c r="U821" s="280"/>
      <c r="V821" s="280"/>
      <c r="W821" s="280"/>
      <c r="X821" s="281"/>
      <c r="Y821" s="14"/>
      <c r="Z821" s="14"/>
      <c r="AA821" s="14"/>
      <c r="AB821" s="14"/>
      <c r="AC821" s="14"/>
      <c r="AD821" s="14"/>
      <c r="AE821" s="14"/>
      <c r="AT821" s="282" t="s">
        <v>149</v>
      </c>
      <c r="AU821" s="282" t="s">
        <v>85</v>
      </c>
      <c r="AV821" s="14" t="s">
        <v>146</v>
      </c>
      <c r="AW821" s="14" t="s">
        <v>5</v>
      </c>
      <c r="AX821" s="14" t="s">
        <v>85</v>
      </c>
      <c r="AY821" s="282" t="s">
        <v>139</v>
      </c>
    </row>
    <row r="822" s="2" customFormat="1" ht="21.75" customHeight="1">
      <c r="A822" s="37"/>
      <c r="B822" s="38"/>
      <c r="C822" s="283" t="s">
        <v>15</v>
      </c>
      <c r="D822" s="283" t="s">
        <v>409</v>
      </c>
      <c r="E822" s="284" t="s">
        <v>663</v>
      </c>
      <c r="F822" s="285" t="s">
        <v>664</v>
      </c>
      <c r="G822" s="286" t="s">
        <v>143</v>
      </c>
      <c r="H822" s="287">
        <v>49.845999999999997</v>
      </c>
      <c r="I822" s="288"/>
      <c r="J822" s="288"/>
      <c r="K822" s="289">
        <f>ROUND(P822*H822,2)</f>
        <v>0</v>
      </c>
      <c r="L822" s="285" t="s">
        <v>144</v>
      </c>
      <c r="M822" s="43"/>
      <c r="N822" s="290" t="s">
        <v>1</v>
      </c>
      <c r="O822" s="241" t="s">
        <v>40</v>
      </c>
      <c r="P822" s="242">
        <f>I822+J822</f>
        <v>0</v>
      </c>
      <c r="Q822" s="242">
        <f>ROUND(I822*H822,2)</f>
        <v>0</v>
      </c>
      <c r="R822" s="242">
        <f>ROUND(J822*H822,2)</f>
        <v>0</v>
      </c>
      <c r="S822" s="90"/>
      <c r="T822" s="243">
        <f>S822*H822</f>
        <v>0</v>
      </c>
      <c r="U822" s="243">
        <v>0</v>
      </c>
      <c r="V822" s="243">
        <f>U822*H822</f>
        <v>0</v>
      </c>
      <c r="W822" s="243">
        <v>0</v>
      </c>
      <c r="X822" s="244">
        <f>W822*H822</f>
        <v>0</v>
      </c>
      <c r="Y822" s="37"/>
      <c r="Z822" s="37"/>
      <c r="AA822" s="37"/>
      <c r="AB822" s="37"/>
      <c r="AC822" s="37"/>
      <c r="AD822" s="37"/>
      <c r="AE822" s="37"/>
      <c r="AR822" s="245" t="s">
        <v>146</v>
      </c>
      <c r="AT822" s="245" t="s">
        <v>409</v>
      </c>
      <c r="AU822" s="245" t="s">
        <v>85</v>
      </c>
      <c r="AY822" s="16" t="s">
        <v>139</v>
      </c>
      <c r="BE822" s="246">
        <f>IF(O822="základní",K822,0)</f>
        <v>0</v>
      </c>
      <c r="BF822" s="246">
        <f>IF(O822="snížená",K822,0)</f>
        <v>0</v>
      </c>
      <c r="BG822" s="246">
        <f>IF(O822="zákl. přenesená",K822,0)</f>
        <v>0</v>
      </c>
      <c r="BH822" s="246">
        <f>IF(O822="sníž. přenesená",K822,0)</f>
        <v>0</v>
      </c>
      <c r="BI822" s="246">
        <f>IF(O822="nulová",K822,0)</f>
        <v>0</v>
      </c>
      <c r="BJ822" s="16" t="s">
        <v>85</v>
      </c>
      <c r="BK822" s="246">
        <f>ROUND(P822*H822,2)</f>
        <v>0</v>
      </c>
      <c r="BL822" s="16" t="s">
        <v>146</v>
      </c>
      <c r="BM822" s="245" t="s">
        <v>665</v>
      </c>
    </row>
    <row r="823" s="2" customFormat="1">
      <c r="A823" s="37"/>
      <c r="B823" s="38"/>
      <c r="C823" s="39"/>
      <c r="D823" s="247" t="s">
        <v>148</v>
      </c>
      <c r="E823" s="39"/>
      <c r="F823" s="248" t="s">
        <v>666</v>
      </c>
      <c r="G823" s="39"/>
      <c r="H823" s="39"/>
      <c r="I823" s="144"/>
      <c r="J823" s="144"/>
      <c r="K823" s="39"/>
      <c r="L823" s="39"/>
      <c r="M823" s="43"/>
      <c r="N823" s="249"/>
      <c r="O823" s="250"/>
      <c r="P823" s="90"/>
      <c r="Q823" s="90"/>
      <c r="R823" s="90"/>
      <c r="S823" s="90"/>
      <c r="T823" s="90"/>
      <c r="U823" s="90"/>
      <c r="V823" s="90"/>
      <c r="W823" s="90"/>
      <c r="X823" s="91"/>
      <c r="Y823" s="37"/>
      <c r="Z823" s="37"/>
      <c r="AA823" s="37"/>
      <c r="AB823" s="37"/>
      <c r="AC823" s="37"/>
      <c r="AD823" s="37"/>
      <c r="AE823" s="37"/>
      <c r="AT823" s="16" t="s">
        <v>148</v>
      </c>
      <c r="AU823" s="16" t="s">
        <v>85</v>
      </c>
    </row>
    <row r="824" s="12" customFormat="1">
      <c r="A824" s="12"/>
      <c r="B824" s="251"/>
      <c r="C824" s="252"/>
      <c r="D824" s="247" t="s">
        <v>149</v>
      </c>
      <c r="E824" s="253" t="s">
        <v>1</v>
      </c>
      <c r="F824" s="254" t="s">
        <v>662</v>
      </c>
      <c r="G824" s="252"/>
      <c r="H824" s="253" t="s">
        <v>1</v>
      </c>
      <c r="I824" s="255"/>
      <c r="J824" s="255"/>
      <c r="K824" s="252"/>
      <c r="L824" s="252"/>
      <c r="M824" s="256"/>
      <c r="N824" s="257"/>
      <c r="O824" s="258"/>
      <c r="P824" s="258"/>
      <c r="Q824" s="258"/>
      <c r="R824" s="258"/>
      <c r="S824" s="258"/>
      <c r="T824" s="258"/>
      <c r="U824" s="258"/>
      <c r="V824" s="258"/>
      <c r="W824" s="258"/>
      <c r="X824" s="259"/>
      <c r="Y824" s="12"/>
      <c r="Z824" s="12"/>
      <c r="AA824" s="12"/>
      <c r="AB824" s="12"/>
      <c r="AC824" s="12"/>
      <c r="AD824" s="12"/>
      <c r="AE824" s="12"/>
      <c r="AT824" s="260" t="s">
        <v>149</v>
      </c>
      <c r="AU824" s="260" t="s">
        <v>85</v>
      </c>
      <c r="AV824" s="12" t="s">
        <v>85</v>
      </c>
      <c r="AW824" s="12" t="s">
        <v>5</v>
      </c>
      <c r="AX824" s="12" t="s">
        <v>77</v>
      </c>
      <c r="AY824" s="260" t="s">
        <v>139</v>
      </c>
    </row>
    <row r="825" s="13" customFormat="1">
      <c r="A825" s="13"/>
      <c r="B825" s="261"/>
      <c r="C825" s="262"/>
      <c r="D825" s="247" t="s">
        <v>149</v>
      </c>
      <c r="E825" s="263" t="s">
        <v>1</v>
      </c>
      <c r="F825" s="264" t="s">
        <v>661</v>
      </c>
      <c r="G825" s="262"/>
      <c r="H825" s="265">
        <v>49.845999999999997</v>
      </c>
      <c r="I825" s="266"/>
      <c r="J825" s="266"/>
      <c r="K825" s="262"/>
      <c r="L825" s="262"/>
      <c r="M825" s="267"/>
      <c r="N825" s="268"/>
      <c r="O825" s="269"/>
      <c r="P825" s="269"/>
      <c r="Q825" s="269"/>
      <c r="R825" s="269"/>
      <c r="S825" s="269"/>
      <c r="T825" s="269"/>
      <c r="U825" s="269"/>
      <c r="V825" s="269"/>
      <c r="W825" s="269"/>
      <c r="X825" s="270"/>
      <c r="Y825" s="13"/>
      <c r="Z825" s="13"/>
      <c r="AA825" s="13"/>
      <c r="AB825" s="13"/>
      <c r="AC825" s="13"/>
      <c r="AD825" s="13"/>
      <c r="AE825" s="13"/>
      <c r="AT825" s="271" t="s">
        <v>149</v>
      </c>
      <c r="AU825" s="271" t="s">
        <v>85</v>
      </c>
      <c r="AV825" s="13" t="s">
        <v>87</v>
      </c>
      <c r="AW825" s="13" t="s">
        <v>5</v>
      </c>
      <c r="AX825" s="13" t="s">
        <v>77</v>
      </c>
      <c r="AY825" s="271" t="s">
        <v>139</v>
      </c>
    </row>
    <row r="826" s="14" customFormat="1">
      <c r="A826" s="14"/>
      <c r="B826" s="272"/>
      <c r="C826" s="273"/>
      <c r="D826" s="247" t="s">
        <v>149</v>
      </c>
      <c r="E826" s="274" t="s">
        <v>1</v>
      </c>
      <c r="F826" s="275" t="s">
        <v>154</v>
      </c>
      <c r="G826" s="273"/>
      <c r="H826" s="276">
        <v>49.845999999999997</v>
      </c>
      <c r="I826" s="277"/>
      <c r="J826" s="277"/>
      <c r="K826" s="273"/>
      <c r="L826" s="273"/>
      <c r="M826" s="278"/>
      <c r="N826" s="279"/>
      <c r="O826" s="280"/>
      <c r="P826" s="280"/>
      <c r="Q826" s="280"/>
      <c r="R826" s="280"/>
      <c r="S826" s="280"/>
      <c r="T826" s="280"/>
      <c r="U826" s="280"/>
      <c r="V826" s="280"/>
      <c r="W826" s="280"/>
      <c r="X826" s="281"/>
      <c r="Y826" s="14"/>
      <c r="Z826" s="14"/>
      <c r="AA826" s="14"/>
      <c r="AB826" s="14"/>
      <c r="AC826" s="14"/>
      <c r="AD826" s="14"/>
      <c r="AE826" s="14"/>
      <c r="AT826" s="282" t="s">
        <v>149</v>
      </c>
      <c r="AU826" s="282" t="s">
        <v>85</v>
      </c>
      <c r="AV826" s="14" t="s">
        <v>146</v>
      </c>
      <c r="AW826" s="14" t="s">
        <v>5</v>
      </c>
      <c r="AX826" s="14" t="s">
        <v>85</v>
      </c>
      <c r="AY826" s="282" t="s">
        <v>139</v>
      </c>
    </row>
    <row r="827" s="2" customFormat="1" ht="21.75" customHeight="1">
      <c r="A827" s="37"/>
      <c r="B827" s="38"/>
      <c r="C827" s="283" t="s">
        <v>667</v>
      </c>
      <c r="D827" s="283" t="s">
        <v>409</v>
      </c>
      <c r="E827" s="284" t="s">
        <v>668</v>
      </c>
      <c r="F827" s="285" t="s">
        <v>669</v>
      </c>
      <c r="G827" s="286" t="s">
        <v>143</v>
      </c>
      <c r="H827" s="287">
        <v>49.845999999999997</v>
      </c>
      <c r="I827" s="288"/>
      <c r="J827" s="288"/>
      <c r="K827" s="289">
        <f>ROUND(P827*H827,2)</f>
        <v>0</v>
      </c>
      <c r="L827" s="285" t="s">
        <v>144</v>
      </c>
      <c r="M827" s="43"/>
      <c r="N827" s="290" t="s">
        <v>1</v>
      </c>
      <c r="O827" s="241" t="s">
        <v>40</v>
      </c>
      <c r="P827" s="242">
        <f>I827+J827</f>
        <v>0</v>
      </c>
      <c r="Q827" s="242">
        <f>ROUND(I827*H827,2)</f>
        <v>0</v>
      </c>
      <c r="R827" s="242">
        <f>ROUND(J827*H827,2)</f>
        <v>0</v>
      </c>
      <c r="S827" s="90"/>
      <c r="T827" s="243">
        <f>S827*H827</f>
        <v>0</v>
      </c>
      <c r="U827" s="243">
        <v>0</v>
      </c>
      <c r="V827" s="243">
        <f>U827*H827</f>
        <v>0</v>
      </c>
      <c r="W827" s="243">
        <v>0</v>
      </c>
      <c r="X827" s="244">
        <f>W827*H827</f>
        <v>0</v>
      </c>
      <c r="Y827" s="37"/>
      <c r="Z827" s="37"/>
      <c r="AA827" s="37"/>
      <c r="AB827" s="37"/>
      <c r="AC827" s="37"/>
      <c r="AD827" s="37"/>
      <c r="AE827" s="37"/>
      <c r="AR827" s="245" t="s">
        <v>146</v>
      </c>
      <c r="AT827" s="245" t="s">
        <v>409</v>
      </c>
      <c r="AU827" s="245" t="s">
        <v>85</v>
      </c>
      <c r="AY827" s="16" t="s">
        <v>139</v>
      </c>
      <c r="BE827" s="246">
        <f>IF(O827="základní",K827,0)</f>
        <v>0</v>
      </c>
      <c r="BF827" s="246">
        <f>IF(O827="snížená",K827,0)</f>
        <v>0</v>
      </c>
      <c r="BG827" s="246">
        <f>IF(O827="zákl. přenesená",K827,0)</f>
        <v>0</v>
      </c>
      <c r="BH827" s="246">
        <f>IF(O827="sníž. přenesená",K827,0)</f>
        <v>0</v>
      </c>
      <c r="BI827" s="246">
        <f>IF(O827="nulová",K827,0)</f>
        <v>0</v>
      </c>
      <c r="BJ827" s="16" t="s">
        <v>85</v>
      </c>
      <c r="BK827" s="246">
        <f>ROUND(P827*H827,2)</f>
        <v>0</v>
      </c>
      <c r="BL827" s="16" t="s">
        <v>146</v>
      </c>
      <c r="BM827" s="245" t="s">
        <v>670</v>
      </c>
    </row>
    <row r="828" s="2" customFormat="1">
      <c r="A828" s="37"/>
      <c r="B828" s="38"/>
      <c r="C828" s="39"/>
      <c r="D828" s="247" t="s">
        <v>148</v>
      </c>
      <c r="E828" s="39"/>
      <c r="F828" s="248" t="s">
        <v>671</v>
      </c>
      <c r="G828" s="39"/>
      <c r="H828" s="39"/>
      <c r="I828" s="144"/>
      <c r="J828" s="144"/>
      <c r="K828" s="39"/>
      <c r="L828" s="39"/>
      <c r="M828" s="43"/>
      <c r="N828" s="249"/>
      <c r="O828" s="250"/>
      <c r="P828" s="90"/>
      <c r="Q828" s="90"/>
      <c r="R828" s="90"/>
      <c r="S828" s="90"/>
      <c r="T828" s="90"/>
      <c r="U828" s="90"/>
      <c r="V828" s="90"/>
      <c r="W828" s="90"/>
      <c r="X828" s="91"/>
      <c r="Y828" s="37"/>
      <c r="Z828" s="37"/>
      <c r="AA828" s="37"/>
      <c r="AB828" s="37"/>
      <c r="AC828" s="37"/>
      <c r="AD828" s="37"/>
      <c r="AE828" s="37"/>
      <c r="AT828" s="16" t="s">
        <v>148</v>
      </c>
      <c r="AU828" s="16" t="s">
        <v>85</v>
      </c>
    </row>
    <row r="829" s="12" customFormat="1">
      <c r="A829" s="12"/>
      <c r="B829" s="251"/>
      <c r="C829" s="252"/>
      <c r="D829" s="247" t="s">
        <v>149</v>
      </c>
      <c r="E829" s="253" t="s">
        <v>1</v>
      </c>
      <c r="F829" s="254" t="s">
        <v>159</v>
      </c>
      <c r="G829" s="252"/>
      <c r="H829" s="253" t="s">
        <v>1</v>
      </c>
      <c r="I829" s="255"/>
      <c r="J829" s="255"/>
      <c r="K829" s="252"/>
      <c r="L829" s="252"/>
      <c r="M829" s="256"/>
      <c r="N829" s="257"/>
      <c r="O829" s="258"/>
      <c r="P829" s="258"/>
      <c r="Q829" s="258"/>
      <c r="R829" s="258"/>
      <c r="S829" s="258"/>
      <c r="T829" s="258"/>
      <c r="U829" s="258"/>
      <c r="V829" s="258"/>
      <c r="W829" s="258"/>
      <c r="X829" s="259"/>
      <c r="Y829" s="12"/>
      <c r="Z829" s="12"/>
      <c r="AA829" s="12"/>
      <c r="AB829" s="12"/>
      <c r="AC829" s="12"/>
      <c r="AD829" s="12"/>
      <c r="AE829" s="12"/>
      <c r="AT829" s="260" t="s">
        <v>149</v>
      </c>
      <c r="AU829" s="260" t="s">
        <v>85</v>
      </c>
      <c r="AV829" s="12" t="s">
        <v>85</v>
      </c>
      <c r="AW829" s="12" t="s">
        <v>5</v>
      </c>
      <c r="AX829" s="12" t="s">
        <v>77</v>
      </c>
      <c r="AY829" s="260" t="s">
        <v>139</v>
      </c>
    </row>
    <row r="830" s="13" customFormat="1">
      <c r="A830" s="13"/>
      <c r="B830" s="261"/>
      <c r="C830" s="262"/>
      <c r="D830" s="247" t="s">
        <v>149</v>
      </c>
      <c r="E830" s="263" t="s">
        <v>1</v>
      </c>
      <c r="F830" s="264" t="s">
        <v>661</v>
      </c>
      <c r="G830" s="262"/>
      <c r="H830" s="265">
        <v>49.845999999999997</v>
      </c>
      <c r="I830" s="266"/>
      <c r="J830" s="266"/>
      <c r="K830" s="262"/>
      <c r="L830" s="262"/>
      <c r="M830" s="267"/>
      <c r="N830" s="268"/>
      <c r="O830" s="269"/>
      <c r="P830" s="269"/>
      <c r="Q830" s="269"/>
      <c r="R830" s="269"/>
      <c r="S830" s="269"/>
      <c r="T830" s="269"/>
      <c r="U830" s="269"/>
      <c r="V830" s="269"/>
      <c r="W830" s="269"/>
      <c r="X830" s="270"/>
      <c r="Y830" s="13"/>
      <c r="Z830" s="13"/>
      <c r="AA830" s="13"/>
      <c r="AB830" s="13"/>
      <c r="AC830" s="13"/>
      <c r="AD830" s="13"/>
      <c r="AE830" s="13"/>
      <c r="AT830" s="271" t="s">
        <v>149</v>
      </c>
      <c r="AU830" s="271" t="s">
        <v>85</v>
      </c>
      <c r="AV830" s="13" t="s">
        <v>87</v>
      </c>
      <c r="AW830" s="13" t="s">
        <v>5</v>
      </c>
      <c r="AX830" s="13" t="s">
        <v>77</v>
      </c>
      <c r="AY830" s="271" t="s">
        <v>139</v>
      </c>
    </row>
    <row r="831" s="14" customFormat="1">
      <c r="A831" s="14"/>
      <c r="B831" s="272"/>
      <c r="C831" s="273"/>
      <c r="D831" s="247" t="s">
        <v>149</v>
      </c>
      <c r="E831" s="274" t="s">
        <v>1</v>
      </c>
      <c r="F831" s="275" t="s">
        <v>154</v>
      </c>
      <c r="G831" s="273"/>
      <c r="H831" s="276">
        <v>49.845999999999997</v>
      </c>
      <c r="I831" s="277"/>
      <c r="J831" s="277"/>
      <c r="K831" s="273"/>
      <c r="L831" s="273"/>
      <c r="M831" s="278"/>
      <c r="N831" s="279"/>
      <c r="O831" s="280"/>
      <c r="P831" s="280"/>
      <c r="Q831" s="280"/>
      <c r="R831" s="280"/>
      <c r="S831" s="280"/>
      <c r="T831" s="280"/>
      <c r="U831" s="280"/>
      <c r="V831" s="280"/>
      <c r="W831" s="280"/>
      <c r="X831" s="281"/>
      <c r="Y831" s="14"/>
      <c r="Z831" s="14"/>
      <c r="AA831" s="14"/>
      <c r="AB831" s="14"/>
      <c r="AC831" s="14"/>
      <c r="AD831" s="14"/>
      <c r="AE831" s="14"/>
      <c r="AT831" s="282" t="s">
        <v>149</v>
      </c>
      <c r="AU831" s="282" t="s">
        <v>85</v>
      </c>
      <c r="AV831" s="14" t="s">
        <v>146</v>
      </c>
      <c r="AW831" s="14" t="s">
        <v>5</v>
      </c>
      <c r="AX831" s="14" t="s">
        <v>85</v>
      </c>
      <c r="AY831" s="282" t="s">
        <v>139</v>
      </c>
    </row>
    <row r="832" s="2" customFormat="1" ht="21.75" customHeight="1">
      <c r="A832" s="37"/>
      <c r="B832" s="38"/>
      <c r="C832" s="283" t="s">
        <v>672</v>
      </c>
      <c r="D832" s="283" t="s">
        <v>409</v>
      </c>
      <c r="E832" s="284" t="s">
        <v>673</v>
      </c>
      <c r="F832" s="285" t="s">
        <v>674</v>
      </c>
      <c r="G832" s="286" t="s">
        <v>143</v>
      </c>
      <c r="H832" s="287">
        <v>49.845999999999997</v>
      </c>
      <c r="I832" s="288"/>
      <c r="J832" s="288"/>
      <c r="K832" s="289">
        <f>ROUND(P832*H832,2)</f>
        <v>0</v>
      </c>
      <c r="L832" s="285" t="s">
        <v>144</v>
      </c>
      <c r="M832" s="43"/>
      <c r="N832" s="290" t="s">
        <v>1</v>
      </c>
      <c r="O832" s="241" t="s">
        <v>40</v>
      </c>
      <c r="P832" s="242">
        <f>I832+J832</f>
        <v>0</v>
      </c>
      <c r="Q832" s="242">
        <f>ROUND(I832*H832,2)</f>
        <v>0</v>
      </c>
      <c r="R832" s="242">
        <f>ROUND(J832*H832,2)</f>
        <v>0</v>
      </c>
      <c r="S832" s="90"/>
      <c r="T832" s="243">
        <f>S832*H832</f>
        <v>0</v>
      </c>
      <c r="U832" s="243">
        <v>0</v>
      </c>
      <c r="V832" s="243">
        <f>U832*H832</f>
        <v>0</v>
      </c>
      <c r="W832" s="243">
        <v>0</v>
      </c>
      <c r="X832" s="244">
        <f>W832*H832</f>
        <v>0</v>
      </c>
      <c r="Y832" s="37"/>
      <c r="Z832" s="37"/>
      <c r="AA832" s="37"/>
      <c r="AB832" s="37"/>
      <c r="AC832" s="37"/>
      <c r="AD832" s="37"/>
      <c r="AE832" s="37"/>
      <c r="AR832" s="245" t="s">
        <v>146</v>
      </c>
      <c r="AT832" s="245" t="s">
        <v>409</v>
      </c>
      <c r="AU832" s="245" t="s">
        <v>85</v>
      </c>
      <c r="AY832" s="16" t="s">
        <v>139</v>
      </c>
      <c r="BE832" s="246">
        <f>IF(O832="základní",K832,0)</f>
        <v>0</v>
      </c>
      <c r="BF832" s="246">
        <f>IF(O832="snížená",K832,0)</f>
        <v>0</v>
      </c>
      <c r="BG832" s="246">
        <f>IF(O832="zákl. přenesená",K832,0)</f>
        <v>0</v>
      </c>
      <c r="BH832" s="246">
        <f>IF(O832="sníž. přenesená",K832,0)</f>
        <v>0</v>
      </c>
      <c r="BI832" s="246">
        <f>IF(O832="nulová",K832,0)</f>
        <v>0</v>
      </c>
      <c r="BJ832" s="16" t="s">
        <v>85</v>
      </c>
      <c r="BK832" s="246">
        <f>ROUND(P832*H832,2)</f>
        <v>0</v>
      </c>
      <c r="BL832" s="16" t="s">
        <v>146</v>
      </c>
      <c r="BM832" s="245" t="s">
        <v>675</v>
      </c>
    </row>
    <row r="833" s="2" customFormat="1">
      <c r="A833" s="37"/>
      <c r="B833" s="38"/>
      <c r="C833" s="39"/>
      <c r="D833" s="247" t="s">
        <v>148</v>
      </c>
      <c r="E833" s="39"/>
      <c r="F833" s="248" t="s">
        <v>676</v>
      </c>
      <c r="G833" s="39"/>
      <c r="H833" s="39"/>
      <c r="I833" s="144"/>
      <c r="J833" s="144"/>
      <c r="K833" s="39"/>
      <c r="L833" s="39"/>
      <c r="M833" s="43"/>
      <c r="N833" s="249"/>
      <c r="O833" s="250"/>
      <c r="P833" s="90"/>
      <c r="Q833" s="90"/>
      <c r="R833" s="90"/>
      <c r="S833" s="90"/>
      <c r="T833" s="90"/>
      <c r="U833" s="90"/>
      <c r="V833" s="90"/>
      <c r="W833" s="90"/>
      <c r="X833" s="91"/>
      <c r="Y833" s="37"/>
      <c r="Z833" s="37"/>
      <c r="AA833" s="37"/>
      <c r="AB833" s="37"/>
      <c r="AC833" s="37"/>
      <c r="AD833" s="37"/>
      <c r="AE833" s="37"/>
      <c r="AT833" s="16" t="s">
        <v>148</v>
      </c>
      <c r="AU833" s="16" t="s">
        <v>85</v>
      </c>
    </row>
    <row r="834" s="12" customFormat="1">
      <c r="A834" s="12"/>
      <c r="B834" s="251"/>
      <c r="C834" s="252"/>
      <c r="D834" s="247" t="s">
        <v>149</v>
      </c>
      <c r="E834" s="253" t="s">
        <v>1</v>
      </c>
      <c r="F834" s="254" t="s">
        <v>662</v>
      </c>
      <c r="G834" s="252"/>
      <c r="H834" s="253" t="s">
        <v>1</v>
      </c>
      <c r="I834" s="255"/>
      <c r="J834" s="255"/>
      <c r="K834" s="252"/>
      <c r="L834" s="252"/>
      <c r="M834" s="256"/>
      <c r="N834" s="257"/>
      <c r="O834" s="258"/>
      <c r="P834" s="258"/>
      <c r="Q834" s="258"/>
      <c r="R834" s="258"/>
      <c r="S834" s="258"/>
      <c r="T834" s="258"/>
      <c r="U834" s="258"/>
      <c r="V834" s="258"/>
      <c r="W834" s="258"/>
      <c r="X834" s="259"/>
      <c r="Y834" s="12"/>
      <c r="Z834" s="12"/>
      <c r="AA834" s="12"/>
      <c r="AB834" s="12"/>
      <c r="AC834" s="12"/>
      <c r="AD834" s="12"/>
      <c r="AE834" s="12"/>
      <c r="AT834" s="260" t="s">
        <v>149</v>
      </c>
      <c r="AU834" s="260" t="s">
        <v>85</v>
      </c>
      <c r="AV834" s="12" t="s">
        <v>85</v>
      </c>
      <c r="AW834" s="12" t="s">
        <v>5</v>
      </c>
      <c r="AX834" s="12" t="s">
        <v>77</v>
      </c>
      <c r="AY834" s="260" t="s">
        <v>139</v>
      </c>
    </row>
    <row r="835" s="13" customFormat="1">
      <c r="A835" s="13"/>
      <c r="B835" s="261"/>
      <c r="C835" s="262"/>
      <c r="D835" s="247" t="s">
        <v>149</v>
      </c>
      <c r="E835" s="263" t="s">
        <v>1</v>
      </c>
      <c r="F835" s="264" t="s">
        <v>661</v>
      </c>
      <c r="G835" s="262"/>
      <c r="H835" s="265">
        <v>49.845999999999997</v>
      </c>
      <c r="I835" s="266"/>
      <c r="J835" s="266"/>
      <c r="K835" s="262"/>
      <c r="L835" s="262"/>
      <c r="M835" s="267"/>
      <c r="N835" s="268"/>
      <c r="O835" s="269"/>
      <c r="P835" s="269"/>
      <c r="Q835" s="269"/>
      <c r="R835" s="269"/>
      <c r="S835" s="269"/>
      <c r="T835" s="269"/>
      <c r="U835" s="269"/>
      <c r="V835" s="269"/>
      <c r="W835" s="269"/>
      <c r="X835" s="270"/>
      <c r="Y835" s="13"/>
      <c r="Z835" s="13"/>
      <c r="AA835" s="13"/>
      <c r="AB835" s="13"/>
      <c r="AC835" s="13"/>
      <c r="AD835" s="13"/>
      <c r="AE835" s="13"/>
      <c r="AT835" s="271" t="s">
        <v>149</v>
      </c>
      <c r="AU835" s="271" t="s">
        <v>85</v>
      </c>
      <c r="AV835" s="13" t="s">
        <v>87</v>
      </c>
      <c r="AW835" s="13" t="s">
        <v>5</v>
      </c>
      <c r="AX835" s="13" t="s">
        <v>77</v>
      </c>
      <c r="AY835" s="271" t="s">
        <v>139</v>
      </c>
    </row>
    <row r="836" s="14" customFormat="1">
      <c r="A836" s="14"/>
      <c r="B836" s="272"/>
      <c r="C836" s="273"/>
      <c r="D836" s="247" t="s">
        <v>149</v>
      </c>
      <c r="E836" s="274" t="s">
        <v>1</v>
      </c>
      <c r="F836" s="275" t="s">
        <v>154</v>
      </c>
      <c r="G836" s="273"/>
      <c r="H836" s="276">
        <v>49.845999999999997</v>
      </c>
      <c r="I836" s="277"/>
      <c r="J836" s="277"/>
      <c r="K836" s="273"/>
      <c r="L836" s="273"/>
      <c r="M836" s="278"/>
      <c r="N836" s="279"/>
      <c r="O836" s="280"/>
      <c r="P836" s="280"/>
      <c r="Q836" s="280"/>
      <c r="R836" s="280"/>
      <c r="S836" s="280"/>
      <c r="T836" s="280"/>
      <c r="U836" s="280"/>
      <c r="V836" s="280"/>
      <c r="W836" s="280"/>
      <c r="X836" s="281"/>
      <c r="Y836" s="14"/>
      <c r="Z836" s="14"/>
      <c r="AA836" s="14"/>
      <c r="AB836" s="14"/>
      <c r="AC836" s="14"/>
      <c r="AD836" s="14"/>
      <c r="AE836" s="14"/>
      <c r="AT836" s="282" t="s">
        <v>149</v>
      </c>
      <c r="AU836" s="282" t="s">
        <v>85</v>
      </c>
      <c r="AV836" s="14" t="s">
        <v>146</v>
      </c>
      <c r="AW836" s="14" t="s">
        <v>5</v>
      </c>
      <c r="AX836" s="14" t="s">
        <v>85</v>
      </c>
      <c r="AY836" s="282" t="s">
        <v>139</v>
      </c>
    </row>
    <row r="837" s="2" customFormat="1" ht="21.75" customHeight="1">
      <c r="A837" s="37"/>
      <c r="B837" s="38"/>
      <c r="C837" s="283" t="s">
        <v>677</v>
      </c>
      <c r="D837" s="283" t="s">
        <v>409</v>
      </c>
      <c r="E837" s="284" t="s">
        <v>678</v>
      </c>
      <c r="F837" s="285" t="s">
        <v>679</v>
      </c>
      <c r="G837" s="286" t="s">
        <v>350</v>
      </c>
      <c r="H837" s="287">
        <v>20</v>
      </c>
      <c r="I837" s="288"/>
      <c r="J837" s="288"/>
      <c r="K837" s="289">
        <f>ROUND(P837*H837,2)</f>
        <v>0</v>
      </c>
      <c r="L837" s="285" t="s">
        <v>144</v>
      </c>
      <c r="M837" s="43"/>
      <c r="N837" s="290" t="s">
        <v>1</v>
      </c>
      <c r="O837" s="241" t="s">
        <v>40</v>
      </c>
      <c r="P837" s="242">
        <f>I837+J837</f>
        <v>0</v>
      </c>
      <c r="Q837" s="242">
        <f>ROUND(I837*H837,2)</f>
        <v>0</v>
      </c>
      <c r="R837" s="242">
        <f>ROUND(J837*H837,2)</f>
        <v>0</v>
      </c>
      <c r="S837" s="90"/>
      <c r="T837" s="243">
        <f>S837*H837</f>
        <v>0</v>
      </c>
      <c r="U837" s="243">
        <v>0</v>
      </c>
      <c r="V837" s="243">
        <f>U837*H837</f>
        <v>0</v>
      </c>
      <c r="W837" s="243">
        <v>0</v>
      </c>
      <c r="X837" s="244">
        <f>W837*H837</f>
        <v>0</v>
      </c>
      <c r="Y837" s="37"/>
      <c r="Z837" s="37"/>
      <c r="AA837" s="37"/>
      <c r="AB837" s="37"/>
      <c r="AC837" s="37"/>
      <c r="AD837" s="37"/>
      <c r="AE837" s="37"/>
      <c r="AR837" s="245" t="s">
        <v>146</v>
      </c>
      <c r="AT837" s="245" t="s">
        <v>409</v>
      </c>
      <c r="AU837" s="245" t="s">
        <v>85</v>
      </c>
      <c r="AY837" s="16" t="s">
        <v>139</v>
      </c>
      <c r="BE837" s="246">
        <f>IF(O837="základní",K837,0)</f>
        <v>0</v>
      </c>
      <c r="BF837" s="246">
        <f>IF(O837="snížená",K837,0)</f>
        <v>0</v>
      </c>
      <c r="BG837" s="246">
        <f>IF(O837="zákl. přenesená",K837,0)</f>
        <v>0</v>
      </c>
      <c r="BH837" s="246">
        <f>IF(O837="sníž. přenesená",K837,0)</f>
        <v>0</v>
      </c>
      <c r="BI837" s="246">
        <f>IF(O837="nulová",K837,0)</f>
        <v>0</v>
      </c>
      <c r="BJ837" s="16" t="s">
        <v>85</v>
      </c>
      <c r="BK837" s="246">
        <f>ROUND(P837*H837,2)</f>
        <v>0</v>
      </c>
      <c r="BL837" s="16" t="s">
        <v>146</v>
      </c>
      <c r="BM837" s="245" t="s">
        <v>680</v>
      </c>
    </row>
    <row r="838" s="2" customFormat="1">
      <c r="A838" s="37"/>
      <c r="B838" s="38"/>
      <c r="C838" s="39"/>
      <c r="D838" s="247" t="s">
        <v>148</v>
      </c>
      <c r="E838" s="39"/>
      <c r="F838" s="248" t="s">
        <v>681</v>
      </c>
      <c r="G838" s="39"/>
      <c r="H838" s="39"/>
      <c r="I838" s="144"/>
      <c r="J838" s="144"/>
      <c r="K838" s="39"/>
      <c r="L838" s="39"/>
      <c r="M838" s="43"/>
      <c r="N838" s="249"/>
      <c r="O838" s="250"/>
      <c r="P838" s="90"/>
      <c r="Q838" s="90"/>
      <c r="R838" s="90"/>
      <c r="S838" s="90"/>
      <c r="T838" s="90"/>
      <c r="U838" s="90"/>
      <c r="V838" s="90"/>
      <c r="W838" s="90"/>
      <c r="X838" s="91"/>
      <c r="Y838" s="37"/>
      <c r="Z838" s="37"/>
      <c r="AA838" s="37"/>
      <c r="AB838" s="37"/>
      <c r="AC838" s="37"/>
      <c r="AD838" s="37"/>
      <c r="AE838" s="37"/>
      <c r="AT838" s="16" t="s">
        <v>148</v>
      </c>
      <c r="AU838" s="16" t="s">
        <v>85</v>
      </c>
    </row>
    <row r="839" s="12" customFormat="1">
      <c r="A839" s="12"/>
      <c r="B839" s="251"/>
      <c r="C839" s="252"/>
      <c r="D839" s="247" t="s">
        <v>149</v>
      </c>
      <c r="E839" s="253" t="s">
        <v>1</v>
      </c>
      <c r="F839" s="254" t="s">
        <v>170</v>
      </c>
      <c r="G839" s="252"/>
      <c r="H839" s="253" t="s">
        <v>1</v>
      </c>
      <c r="I839" s="255"/>
      <c r="J839" s="255"/>
      <c r="K839" s="252"/>
      <c r="L839" s="252"/>
      <c r="M839" s="256"/>
      <c r="N839" s="257"/>
      <c r="O839" s="258"/>
      <c r="P839" s="258"/>
      <c r="Q839" s="258"/>
      <c r="R839" s="258"/>
      <c r="S839" s="258"/>
      <c r="T839" s="258"/>
      <c r="U839" s="258"/>
      <c r="V839" s="258"/>
      <c r="W839" s="258"/>
      <c r="X839" s="259"/>
      <c r="Y839" s="12"/>
      <c r="Z839" s="12"/>
      <c r="AA839" s="12"/>
      <c r="AB839" s="12"/>
      <c r="AC839" s="12"/>
      <c r="AD839" s="12"/>
      <c r="AE839" s="12"/>
      <c r="AT839" s="260" t="s">
        <v>149</v>
      </c>
      <c r="AU839" s="260" t="s">
        <v>85</v>
      </c>
      <c r="AV839" s="12" t="s">
        <v>85</v>
      </c>
      <c r="AW839" s="12" t="s">
        <v>5</v>
      </c>
      <c r="AX839" s="12" t="s">
        <v>77</v>
      </c>
      <c r="AY839" s="260" t="s">
        <v>139</v>
      </c>
    </row>
    <row r="840" s="13" customFormat="1">
      <c r="A840" s="13"/>
      <c r="B840" s="261"/>
      <c r="C840" s="262"/>
      <c r="D840" s="247" t="s">
        <v>149</v>
      </c>
      <c r="E840" s="263" t="s">
        <v>1</v>
      </c>
      <c r="F840" s="264" t="s">
        <v>216</v>
      </c>
      <c r="G840" s="262"/>
      <c r="H840" s="265">
        <v>10</v>
      </c>
      <c r="I840" s="266"/>
      <c r="J840" s="266"/>
      <c r="K840" s="262"/>
      <c r="L840" s="262"/>
      <c r="M840" s="267"/>
      <c r="N840" s="268"/>
      <c r="O840" s="269"/>
      <c r="P840" s="269"/>
      <c r="Q840" s="269"/>
      <c r="R840" s="269"/>
      <c r="S840" s="269"/>
      <c r="T840" s="269"/>
      <c r="U840" s="269"/>
      <c r="V840" s="269"/>
      <c r="W840" s="269"/>
      <c r="X840" s="270"/>
      <c r="Y840" s="13"/>
      <c r="Z840" s="13"/>
      <c r="AA840" s="13"/>
      <c r="AB840" s="13"/>
      <c r="AC840" s="13"/>
      <c r="AD840" s="13"/>
      <c r="AE840" s="13"/>
      <c r="AT840" s="271" t="s">
        <v>149</v>
      </c>
      <c r="AU840" s="271" t="s">
        <v>85</v>
      </c>
      <c r="AV840" s="13" t="s">
        <v>87</v>
      </c>
      <c r="AW840" s="13" t="s">
        <v>5</v>
      </c>
      <c r="AX840" s="13" t="s">
        <v>77</v>
      </c>
      <c r="AY840" s="271" t="s">
        <v>139</v>
      </c>
    </row>
    <row r="841" s="12" customFormat="1">
      <c r="A841" s="12"/>
      <c r="B841" s="251"/>
      <c r="C841" s="252"/>
      <c r="D841" s="247" t="s">
        <v>149</v>
      </c>
      <c r="E841" s="253" t="s">
        <v>1</v>
      </c>
      <c r="F841" s="254" t="s">
        <v>173</v>
      </c>
      <c r="G841" s="252"/>
      <c r="H841" s="253" t="s">
        <v>1</v>
      </c>
      <c r="I841" s="255"/>
      <c r="J841" s="255"/>
      <c r="K841" s="252"/>
      <c r="L841" s="252"/>
      <c r="M841" s="256"/>
      <c r="N841" s="257"/>
      <c r="O841" s="258"/>
      <c r="P841" s="258"/>
      <c r="Q841" s="258"/>
      <c r="R841" s="258"/>
      <c r="S841" s="258"/>
      <c r="T841" s="258"/>
      <c r="U841" s="258"/>
      <c r="V841" s="258"/>
      <c r="W841" s="258"/>
      <c r="X841" s="259"/>
      <c r="Y841" s="12"/>
      <c r="Z841" s="12"/>
      <c r="AA841" s="12"/>
      <c r="AB841" s="12"/>
      <c r="AC841" s="12"/>
      <c r="AD841" s="12"/>
      <c r="AE841" s="12"/>
      <c r="AT841" s="260" t="s">
        <v>149</v>
      </c>
      <c r="AU841" s="260" t="s">
        <v>85</v>
      </c>
      <c r="AV841" s="12" t="s">
        <v>85</v>
      </c>
      <c r="AW841" s="12" t="s">
        <v>5</v>
      </c>
      <c r="AX841" s="12" t="s">
        <v>77</v>
      </c>
      <c r="AY841" s="260" t="s">
        <v>139</v>
      </c>
    </row>
    <row r="842" s="13" customFormat="1">
      <c r="A842" s="13"/>
      <c r="B842" s="261"/>
      <c r="C842" s="262"/>
      <c r="D842" s="247" t="s">
        <v>149</v>
      </c>
      <c r="E842" s="263" t="s">
        <v>1</v>
      </c>
      <c r="F842" s="264" t="s">
        <v>216</v>
      </c>
      <c r="G842" s="262"/>
      <c r="H842" s="265">
        <v>10</v>
      </c>
      <c r="I842" s="266"/>
      <c r="J842" s="266"/>
      <c r="K842" s="262"/>
      <c r="L842" s="262"/>
      <c r="M842" s="267"/>
      <c r="N842" s="268"/>
      <c r="O842" s="269"/>
      <c r="P842" s="269"/>
      <c r="Q842" s="269"/>
      <c r="R842" s="269"/>
      <c r="S842" s="269"/>
      <c r="T842" s="269"/>
      <c r="U842" s="269"/>
      <c r="V842" s="269"/>
      <c r="W842" s="269"/>
      <c r="X842" s="270"/>
      <c r="Y842" s="13"/>
      <c r="Z842" s="13"/>
      <c r="AA842" s="13"/>
      <c r="AB842" s="13"/>
      <c r="AC842" s="13"/>
      <c r="AD842" s="13"/>
      <c r="AE842" s="13"/>
      <c r="AT842" s="271" t="s">
        <v>149</v>
      </c>
      <c r="AU842" s="271" t="s">
        <v>85</v>
      </c>
      <c r="AV842" s="13" t="s">
        <v>87</v>
      </c>
      <c r="AW842" s="13" t="s">
        <v>5</v>
      </c>
      <c r="AX842" s="13" t="s">
        <v>77</v>
      </c>
      <c r="AY842" s="271" t="s">
        <v>139</v>
      </c>
    </row>
    <row r="843" s="14" customFormat="1">
      <c r="A843" s="14"/>
      <c r="B843" s="272"/>
      <c r="C843" s="273"/>
      <c r="D843" s="247" t="s">
        <v>149</v>
      </c>
      <c r="E843" s="274" t="s">
        <v>1</v>
      </c>
      <c r="F843" s="275" t="s">
        <v>154</v>
      </c>
      <c r="G843" s="273"/>
      <c r="H843" s="276">
        <v>20</v>
      </c>
      <c r="I843" s="277"/>
      <c r="J843" s="277"/>
      <c r="K843" s="273"/>
      <c r="L843" s="273"/>
      <c r="M843" s="278"/>
      <c r="N843" s="279"/>
      <c r="O843" s="280"/>
      <c r="P843" s="280"/>
      <c r="Q843" s="280"/>
      <c r="R843" s="280"/>
      <c r="S843" s="280"/>
      <c r="T843" s="280"/>
      <c r="U843" s="280"/>
      <c r="V843" s="280"/>
      <c r="W843" s="280"/>
      <c r="X843" s="281"/>
      <c r="Y843" s="14"/>
      <c r="Z843" s="14"/>
      <c r="AA843" s="14"/>
      <c r="AB843" s="14"/>
      <c r="AC843" s="14"/>
      <c r="AD843" s="14"/>
      <c r="AE843" s="14"/>
      <c r="AT843" s="282" t="s">
        <v>149</v>
      </c>
      <c r="AU843" s="282" t="s">
        <v>85</v>
      </c>
      <c r="AV843" s="14" t="s">
        <v>146</v>
      </c>
      <c r="AW843" s="14" t="s">
        <v>5</v>
      </c>
      <c r="AX843" s="14" t="s">
        <v>85</v>
      </c>
      <c r="AY843" s="282" t="s">
        <v>139</v>
      </c>
    </row>
    <row r="844" s="2" customFormat="1" ht="21.75" customHeight="1">
      <c r="A844" s="37"/>
      <c r="B844" s="38"/>
      <c r="C844" s="283" t="s">
        <v>682</v>
      </c>
      <c r="D844" s="283" t="s">
        <v>409</v>
      </c>
      <c r="E844" s="284" t="s">
        <v>683</v>
      </c>
      <c r="F844" s="285" t="s">
        <v>684</v>
      </c>
      <c r="G844" s="286" t="s">
        <v>350</v>
      </c>
      <c r="H844" s="287">
        <v>3.8999999999999999</v>
      </c>
      <c r="I844" s="288"/>
      <c r="J844" s="288"/>
      <c r="K844" s="289">
        <f>ROUND(P844*H844,2)</f>
        <v>0</v>
      </c>
      <c r="L844" s="285" t="s">
        <v>144</v>
      </c>
      <c r="M844" s="43"/>
      <c r="N844" s="290" t="s">
        <v>1</v>
      </c>
      <c r="O844" s="241" t="s">
        <v>40</v>
      </c>
      <c r="P844" s="242">
        <f>I844+J844</f>
        <v>0</v>
      </c>
      <c r="Q844" s="242">
        <f>ROUND(I844*H844,2)</f>
        <v>0</v>
      </c>
      <c r="R844" s="242">
        <f>ROUND(J844*H844,2)</f>
        <v>0</v>
      </c>
      <c r="S844" s="90"/>
      <c r="T844" s="243">
        <f>S844*H844</f>
        <v>0</v>
      </c>
      <c r="U844" s="243">
        <v>0</v>
      </c>
      <c r="V844" s="243">
        <f>U844*H844</f>
        <v>0</v>
      </c>
      <c r="W844" s="243">
        <v>0</v>
      </c>
      <c r="X844" s="244">
        <f>W844*H844</f>
        <v>0</v>
      </c>
      <c r="Y844" s="37"/>
      <c r="Z844" s="37"/>
      <c r="AA844" s="37"/>
      <c r="AB844" s="37"/>
      <c r="AC844" s="37"/>
      <c r="AD844" s="37"/>
      <c r="AE844" s="37"/>
      <c r="AR844" s="245" t="s">
        <v>146</v>
      </c>
      <c r="AT844" s="245" t="s">
        <v>409</v>
      </c>
      <c r="AU844" s="245" t="s">
        <v>85</v>
      </c>
      <c r="AY844" s="16" t="s">
        <v>139</v>
      </c>
      <c r="BE844" s="246">
        <f>IF(O844="základní",K844,0)</f>
        <v>0</v>
      </c>
      <c r="BF844" s="246">
        <f>IF(O844="snížená",K844,0)</f>
        <v>0</v>
      </c>
      <c r="BG844" s="246">
        <f>IF(O844="zákl. přenesená",K844,0)</f>
        <v>0</v>
      </c>
      <c r="BH844" s="246">
        <f>IF(O844="sníž. přenesená",K844,0)</f>
        <v>0</v>
      </c>
      <c r="BI844" s="246">
        <f>IF(O844="nulová",K844,0)</f>
        <v>0</v>
      </c>
      <c r="BJ844" s="16" t="s">
        <v>85</v>
      </c>
      <c r="BK844" s="246">
        <f>ROUND(P844*H844,2)</f>
        <v>0</v>
      </c>
      <c r="BL844" s="16" t="s">
        <v>146</v>
      </c>
      <c r="BM844" s="245" t="s">
        <v>685</v>
      </c>
    </row>
    <row r="845" s="2" customFormat="1">
      <c r="A845" s="37"/>
      <c r="B845" s="38"/>
      <c r="C845" s="39"/>
      <c r="D845" s="247" t="s">
        <v>148</v>
      </c>
      <c r="E845" s="39"/>
      <c r="F845" s="248" t="s">
        <v>686</v>
      </c>
      <c r="G845" s="39"/>
      <c r="H845" s="39"/>
      <c r="I845" s="144"/>
      <c r="J845" s="144"/>
      <c r="K845" s="39"/>
      <c r="L845" s="39"/>
      <c r="M845" s="43"/>
      <c r="N845" s="249"/>
      <c r="O845" s="250"/>
      <c r="P845" s="90"/>
      <c r="Q845" s="90"/>
      <c r="R845" s="90"/>
      <c r="S845" s="90"/>
      <c r="T845" s="90"/>
      <c r="U845" s="90"/>
      <c r="V845" s="90"/>
      <c r="W845" s="90"/>
      <c r="X845" s="91"/>
      <c r="Y845" s="37"/>
      <c r="Z845" s="37"/>
      <c r="AA845" s="37"/>
      <c r="AB845" s="37"/>
      <c r="AC845" s="37"/>
      <c r="AD845" s="37"/>
      <c r="AE845" s="37"/>
      <c r="AT845" s="16" t="s">
        <v>148</v>
      </c>
      <c r="AU845" s="16" t="s">
        <v>85</v>
      </c>
    </row>
    <row r="846" s="12" customFormat="1">
      <c r="A846" s="12"/>
      <c r="B846" s="251"/>
      <c r="C846" s="252"/>
      <c r="D846" s="247" t="s">
        <v>149</v>
      </c>
      <c r="E846" s="253" t="s">
        <v>1</v>
      </c>
      <c r="F846" s="254" t="s">
        <v>173</v>
      </c>
      <c r="G846" s="252"/>
      <c r="H846" s="253" t="s">
        <v>1</v>
      </c>
      <c r="I846" s="255"/>
      <c r="J846" s="255"/>
      <c r="K846" s="252"/>
      <c r="L846" s="252"/>
      <c r="M846" s="256"/>
      <c r="N846" s="257"/>
      <c r="O846" s="258"/>
      <c r="P846" s="258"/>
      <c r="Q846" s="258"/>
      <c r="R846" s="258"/>
      <c r="S846" s="258"/>
      <c r="T846" s="258"/>
      <c r="U846" s="258"/>
      <c r="V846" s="258"/>
      <c r="W846" s="258"/>
      <c r="X846" s="259"/>
      <c r="Y846" s="12"/>
      <c r="Z846" s="12"/>
      <c r="AA846" s="12"/>
      <c r="AB846" s="12"/>
      <c r="AC846" s="12"/>
      <c r="AD846" s="12"/>
      <c r="AE846" s="12"/>
      <c r="AT846" s="260" t="s">
        <v>149</v>
      </c>
      <c r="AU846" s="260" t="s">
        <v>85</v>
      </c>
      <c r="AV846" s="12" t="s">
        <v>85</v>
      </c>
      <c r="AW846" s="12" t="s">
        <v>5</v>
      </c>
      <c r="AX846" s="12" t="s">
        <v>77</v>
      </c>
      <c r="AY846" s="260" t="s">
        <v>139</v>
      </c>
    </row>
    <row r="847" s="13" customFormat="1">
      <c r="A847" s="13"/>
      <c r="B847" s="261"/>
      <c r="C847" s="262"/>
      <c r="D847" s="247" t="s">
        <v>149</v>
      </c>
      <c r="E847" s="263" t="s">
        <v>1</v>
      </c>
      <c r="F847" s="264" t="s">
        <v>687</v>
      </c>
      <c r="G847" s="262"/>
      <c r="H847" s="265">
        <v>3.8999999999999999</v>
      </c>
      <c r="I847" s="266"/>
      <c r="J847" s="266"/>
      <c r="K847" s="262"/>
      <c r="L847" s="262"/>
      <c r="M847" s="267"/>
      <c r="N847" s="268"/>
      <c r="O847" s="269"/>
      <c r="P847" s="269"/>
      <c r="Q847" s="269"/>
      <c r="R847" s="269"/>
      <c r="S847" s="269"/>
      <c r="T847" s="269"/>
      <c r="U847" s="269"/>
      <c r="V847" s="269"/>
      <c r="W847" s="269"/>
      <c r="X847" s="270"/>
      <c r="Y847" s="13"/>
      <c r="Z847" s="13"/>
      <c r="AA847" s="13"/>
      <c r="AB847" s="13"/>
      <c r="AC847" s="13"/>
      <c r="AD847" s="13"/>
      <c r="AE847" s="13"/>
      <c r="AT847" s="271" t="s">
        <v>149</v>
      </c>
      <c r="AU847" s="271" t="s">
        <v>85</v>
      </c>
      <c r="AV847" s="13" t="s">
        <v>87</v>
      </c>
      <c r="AW847" s="13" t="s">
        <v>5</v>
      </c>
      <c r="AX847" s="13" t="s">
        <v>77</v>
      </c>
      <c r="AY847" s="271" t="s">
        <v>139</v>
      </c>
    </row>
    <row r="848" s="14" customFormat="1">
      <c r="A848" s="14"/>
      <c r="B848" s="272"/>
      <c r="C848" s="273"/>
      <c r="D848" s="247" t="s">
        <v>149</v>
      </c>
      <c r="E848" s="274" t="s">
        <v>1</v>
      </c>
      <c r="F848" s="275" t="s">
        <v>154</v>
      </c>
      <c r="G848" s="273"/>
      <c r="H848" s="276">
        <v>3.8999999999999999</v>
      </c>
      <c r="I848" s="277"/>
      <c r="J848" s="277"/>
      <c r="K848" s="273"/>
      <c r="L848" s="273"/>
      <c r="M848" s="278"/>
      <c r="N848" s="279"/>
      <c r="O848" s="280"/>
      <c r="P848" s="280"/>
      <c r="Q848" s="280"/>
      <c r="R848" s="280"/>
      <c r="S848" s="280"/>
      <c r="T848" s="280"/>
      <c r="U848" s="280"/>
      <c r="V848" s="280"/>
      <c r="W848" s="280"/>
      <c r="X848" s="281"/>
      <c r="Y848" s="14"/>
      <c r="Z848" s="14"/>
      <c r="AA848" s="14"/>
      <c r="AB848" s="14"/>
      <c r="AC848" s="14"/>
      <c r="AD848" s="14"/>
      <c r="AE848" s="14"/>
      <c r="AT848" s="282" t="s">
        <v>149</v>
      </c>
      <c r="AU848" s="282" t="s">
        <v>85</v>
      </c>
      <c r="AV848" s="14" t="s">
        <v>146</v>
      </c>
      <c r="AW848" s="14" t="s">
        <v>5</v>
      </c>
      <c r="AX848" s="14" t="s">
        <v>85</v>
      </c>
      <c r="AY848" s="282" t="s">
        <v>139</v>
      </c>
    </row>
    <row r="849" s="2" customFormat="1" ht="21.75" customHeight="1">
      <c r="A849" s="37"/>
      <c r="B849" s="38"/>
      <c r="C849" s="283" t="s">
        <v>688</v>
      </c>
      <c r="D849" s="283" t="s">
        <v>409</v>
      </c>
      <c r="E849" s="284" t="s">
        <v>689</v>
      </c>
      <c r="F849" s="285" t="s">
        <v>690</v>
      </c>
      <c r="G849" s="286" t="s">
        <v>143</v>
      </c>
      <c r="H849" s="287">
        <v>3</v>
      </c>
      <c r="I849" s="288"/>
      <c r="J849" s="288"/>
      <c r="K849" s="289">
        <f>ROUND(P849*H849,2)</f>
        <v>0</v>
      </c>
      <c r="L849" s="285" t="s">
        <v>144</v>
      </c>
      <c r="M849" s="43"/>
      <c r="N849" s="290" t="s">
        <v>1</v>
      </c>
      <c r="O849" s="241" t="s">
        <v>40</v>
      </c>
      <c r="P849" s="242">
        <f>I849+J849</f>
        <v>0</v>
      </c>
      <c r="Q849" s="242">
        <f>ROUND(I849*H849,2)</f>
        <v>0</v>
      </c>
      <c r="R849" s="242">
        <f>ROUND(J849*H849,2)</f>
        <v>0</v>
      </c>
      <c r="S849" s="90"/>
      <c r="T849" s="243">
        <f>S849*H849</f>
        <v>0</v>
      </c>
      <c r="U849" s="243">
        <v>0</v>
      </c>
      <c r="V849" s="243">
        <f>U849*H849</f>
        <v>0</v>
      </c>
      <c r="W849" s="243">
        <v>0</v>
      </c>
      <c r="X849" s="244">
        <f>W849*H849</f>
        <v>0</v>
      </c>
      <c r="Y849" s="37"/>
      <c r="Z849" s="37"/>
      <c r="AA849" s="37"/>
      <c r="AB849" s="37"/>
      <c r="AC849" s="37"/>
      <c r="AD849" s="37"/>
      <c r="AE849" s="37"/>
      <c r="AR849" s="245" t="s">
        <v>146</v>
      </c>
      <c r="AT849" s="245" t="s">
        <v>409</v>
      </c>
      <c r="AU849" s="245" t="s">
        <v>85</v>
      </c>
      <c r="AY849" s="16" t="s">
        <v>139</v>
      </c>
      <c r="BE849" s="246">
        <f>IF(O849="základní",K849,0)</f>
        <v>0</v>
      </c>
      <c r="BF849" s="246">
        <f>IF(O849="snížená",K849,0)</f>
        <v>0</v>
      </c>
      <c r="BG849" s="246">
        <f>IF(O849="zákl. přenesená",K849,0)</f>
        <v>0</v>
      </c>
      <c r="BH849" s="246">
        <f>IF(O849="sníž. přenesená",K849,0)</f>
        <v>0</v>
      </c>
      <c r="BI849" s="246">
        <f>IF(O849="nulová",K849,0)</f>
        <v>0</v>
      </c>
      <c r="BJ849" s="16" t="s">
        <v>85</v>
      </c>
      <c r="BK849" s="246">
        <f>ROUND(P849*H849,2)</f>
        <v>0</v>
      </c>
      <c r="BL849" s="16" t="s">
        <v>146</v>
      </c>
      <c r="BM849" s="245" t="s">
        <v>691</v>
      </c>
    </row>
    <row r="850" s="2" customFormat="1">
      <c r="A850" s="37"/>
      <c r="B850" s="38"/>
      <c r="C850" s="39"/>
      <c r="D850" s="247" t="s">
        <v>148</v>
      </c>
      <c r="E850" s="39"/>
      <c r="F850" s="248" t="s">
        <v>692</v>
      </c>
      <c r="G850" s="39"/>
      <c r="H850" s="39"/>
      <c r="I850" s="144"/>
      <c r="J850" s="144"/>
      <c r="K850" s="39"/>
      <c r="L850" s="39"/>
      <c r="M850" s="43"/>
      <c r="N850" s="249"/>
      <c r="O850" s="250"/>
      <c r="P850" s="90"/>
      <c r="Q850" s="90"/>
      <c r="R850" s="90"/>
      <c r="S850" s="90"/>
      <c r="T850" s="90"/>
      <c r="U850" s="90"/>
      <c r="V850" s="90"/>
      <c r="W850" s="90"/>
      <c r="X850" s="91"/>
      <c r="Y850" s="37"/>
      <c r="Z850" s="37"/>
      <c r="AA850" s="37"/>
      <c r="AB850" s="37"/>
      <c r="AC850" s="37"/>
      <c r="AD850" s="37"/>
      <c r="AE850" s="37"/>
      <c r="AT850" s="16" t="s">
        <v>148</v>
      </c>
      <c r="AU850" s="16" t="s">
        <v>85</v>
      </c>
    </row>
    <row r="851" s="12" customFormat="1">
      <c r="A851" s="12"/>
      <c r="B851" s="251"/>
      <c r="C851" s="252"/>
      <c r="D851" s="247" t="s">
        <v>149</v>
      </c>
      <c r="E851" s="253" t="s">
        <v>1</v>
      </c>
      <c r="F851" s="254" t="s">
        <v>170</v>
      </c>
      <c r="G851" s="252"/>
      <c r="H851" s="253" t="s">
        <v>1</v>
      </c>
      <c r="I851" s="255"/>
      <c r="J851" s="255"/>
      <c r="K851" s="252"/>
      <c r="L851" s="252"/>
      <c r="M851" s="256"/>
      <c r="N851" s="257"/>
      <c r="O851" s="258"/>
      <c r="P851" s="258"/>
      <c r="Q851" s="258"/>
      <c r="R851" s="258"/>
      <c r="S851" s="258"/>
      <c r="T851" s="258"/>
      <c r="U851" s="258"/>
      <c r="V851" s="258"/>
      <c r="W851" s="258"/>
      <c r="X851" s="259"/>
      <c r="Y851" s="12"/>
      <c r="Z851" s="12"/>
      <c r="AA851" s="12"/>
      <c r="AB851" s="12"/>
      <c r="AC851" s="12"/>
      <c r="AD851" s="12"/>
      <c r="AE851" s="12"/>
      <c r="AT851" s="260" t="s">
        <v>149</v>
      </c>
      <c r="AU851" s="260" t="s">
        <v>85</v>
      </c>
      <c r="AV851" s="12" t="s">
        <v>85</v>
      </c>
      <c r="AW851" s="12" t="s">
        <v>5</v>
      </c>
      <c r="AX851" s="12" t="s">
        <v>77</v>
      </c>
      <c r="AY851" s="260" t="s">
        <v>139</v>
      </c>
    </row>
    <row r="852" s="13" customFormat="1">
      <c r="A852" s="13"/>
      <c r="B852" s="261"/>
      <c r="C852" s="262"/>
      <c r="D852" s="247" t="s">
        <v>149</v>
      </c>
      <c r="E852" s="263" t="s">
        <v>1</v>
      </c>
      <c r="F852" s="264" t="s">
        <v>161</v>
      </c>
      <c r="G852" s="262"/>
      <c r="H852" s="265">
        <v>3</v>
      </c>
      <c r="I852" s="266"/>
      <c r="J852" s="266"/>
      <c r="K852" s="262"/>
      <c r="L852" s="262"/>
      <c r="M852" s="267"/>
      <c r="N852" s="268"/>
      <c r="O852" s="269"/>
      <c r="P852" s="269"/>
      <c r="Q852" s="269"/>
      <c r="R852" s="269"/>
      <c r="S852" s="269"/>
      <c r="T852" s="269"/>
      <c r="U852" s="269"/>
      <c r="V852" s="269"/>
      <c r="W852" s="269"/>
      <c r="X852" s="270"/>
      <c r="Y852" s="13"/>
      <c r="Z852" s="13"/>
      <c r="AA852" s="13"/>
      <c r="AB852" s="13"/>
      <c r="AC852" s="13"/>
      <c r="AD852" s="13"/>
      <c r="AE852" s="13"/>
      <c r="AT852" s="271" t="s">
        <v>149</v>
      </c>
      <c r="AU852" s="271" t="s">
        <v>85</v>
      </c>
      <c r="AV852" s="13" t="s">
        <v>87</v>
      </c>
      <c r="AW852" s="13" t="s">
        <v>5</v>
      </c>
      <c r="AX852" s="13" t="s">
        <v>77</v>
      </c>
      <c r="AY852" s="271" t="s">
        <v>139</v>
      </c>
    </row>
    <row r="853" s="14" customFormat="1">
      <c r="A853" s="14"/>
      <c r="B853" s="272"/>
      <c r="C853" s="273"/>
      <c r="D853" s="247" t="s">
        <v>149</v>
      </c>
      <c r="E853" s="274" t="s">
        <v>1</v>
      </c>
      <c r="F853" s="275" t="s">
        <v>154</v>
      </c>
      <c r="G853" s="273"/>
      <c r="H853" s="276">
        <v>3</v>
      </c>
      <c r="I853" s="277"/>
      <c r="J853" s="277"/>
      <c r="K853" s="273"/>
      <c r="L853" s="273"/>
      <c r="M853" s="278"/>
      <c r="N853" s="279"/>
      <c r="O853" s="280"/>
      <c r="P853" s="280"/>
      <c r="Q853" s="280"/>
      <c r="R853" s="280"/>
      <c r="S853" s="280"/>
      <c r="T853" s="280"/>
      <c r="U853" s="280"/>
      <c r="V853" s="280"/>
      <c r="W853" s="280"/>
      <c r="X853" s="281"/>
      <c r="Y853" s="14"/>
      <c r="Z853" s="14"/>
      <c r="AA853" s="14"/>
      <c r="AB853" s="14"/>
      <c r="AC853" s="14"/>
      <c r="AD853" s="14"/>
      <c r="AE853" s="14"/>
      <c r="AT853" s="282" t="s">
        <v>149</v>
      </c>
      <c r="AU853" s="282" t="s">
        <v>85</v>
      </c>
      <c r="AV853" s="14" t="s">
        <v>146</v>
      </c>
      <c r="AW853" s="14" t="s">
        <v>5</v>
      </c>
      <c r="AX853" s="14" t="s">
        <v>85</v>
      </c>
      <c r="AY853" s="282" t="s">
        <v>139</v>
      </c>
    </row>
    <row r="854" s="2" customFormat="1" ht="21.75" customHeight="1">
      <c r="A854" s="37"/>
      <c r="B854" s="38"/>
      <c r="C854" s="283" t="s">
        <v>693</v>
      </c>
      <c r="D854" s="283" t="s">
        <v>409</v>
      </c>
      <c r="E854" s="284" t="s">
        <v>694</v>
      </c>
      <c r="F854" s="285" t="s">
        <v>695</v>
      </c>
      <c r="G854" s="286" t="s">
        <v>143</v>
      </c>
      <c r="H854" s="287">
        <v>3</v>
      </c>
      <c r="I854" s="288"/>
      <c r="J854" s="288"/>
      <c r="K854" s="289">
        <f>ROUND(P854*H854,2)</f>
        <v>0</v>
      </c>
      <c r="L854" s="285" t="s">
        <v>144</v>
      </c>
      <c r="M854" s="43"/>
      <c r="N854" s="290" t="s">
        <v>1</v>
      </c>
      <c r="O854" s="241" t="s">
        <v>40</v>
      </c>
      <c r="P854" s="242">
        <f>I854+J854</f>
        <v>0</v>
      </c>
      <c r="Q854" s="242">
        <f>ROUND(I854*H854,2)</f>
        <v>0</v>
      </c>
      <c r="R854" s="242">
        <f>ROUND(J854*H854,2)</f>
        <v>0</v>
      </c>
      <c r="S854" s="90"/>
      <c r="T854" s="243">
        <f>S854*H854</f>
        <v>0</v>
      </c>
      <c r="U854" s="243">
        <v>0</v>
      </c>
      <c r="V854" s="243">
        <f>U854*H854</f>
        <v>0</v>
      </c>
      <c r="W854" s="243">
        <v>0</v>
      </c>
      <c r="X854" s="244">
        <f>W854*H854</f>
        <v>0</v>
      </c>
      <c r="Y854" s="37"/>
      <c r="Z854" s="37"/>
      <c r="AA854" s="37"/>
      <c r="AB854" s="37"/>
      <c r="AC854" s="37"/>
      <c r="AD854" s="37"/>
      <c r="AE854" s="37"/>
      <c r="AR854" s="245" t="s">
        <v>146</v>
      </c>
      <c r="AT854" s="245" t="s">
        <v>409</v>
      </c>
      <c r="AU854" s="245" t="s">
        <v>85</v>
      </c>
      <c r="AY854" s="16" t="s">
        <v>139</v>
      </c>
      <c r="BE854" s="246">
        <f>IF(O854="základní",K854,0)</f>
        <v>0</v>
      </c>
      <c r="BF854" s="246">
        <f>IF(O854="snížená",K854,0)</f>
        <v>0</v>
      </c>
      <c r="BG854" s="246">
        <f>IF(O854="zákl. přenesená",K854,0)</f>
        <v>0</v>
      </c>
      <c r="BH854" s="246">
        <f>IF(O854="sníž. přenesená",K854,0)</f>
        <v>0</v>
      </c>
      <c r="BI854" s="246">
        <f>IF(O854="nulová",K854,0)</f>
        <v>0</v>
      </c>
      <c r="BJ854" s="16" t="s">
        <v>85</v>
      </c>
      <c r="BK854" s="246">
        <f>ROUND(P854*H854,2)</f>
        <v>0</v>
      </c>
      <c r="BL854" s="16" t="s">
        <v>146</v>
      </c>
      <c r="BM854" s="245" t="s">
        <v>696</v>
      </c>
    </row>
    <row r="855" s="2" customFormat="1">
      <c r="A855" s="37"/>
      <c r="B855" s="38"/>
      <c r="C855" s="39"/>
      <c r="D855" s="247" t="s">
        <v>148</v>
      </c>
      <c r="E855" s="39"/>
      <c r="F855" s="248" t="s">
        <v>697</v>
      </c>
      <c r="G855" s="39"/>
      <c r="H855" s="39"/>
      <c r="I855" s="144"/>
      <c r="J855" s="144"/>
      <c r="K855" s="39"/>
      <c r="L855" s="39"/>
      <c r="M855" s="43"/>
      <c r="N855" s="249"/>
      <c r="O855" s="250"/>
      <c r="P855" s="90"/>
      <c r="Q855" s="90"/>
      <c r="R855" s="90"/>
      <c r="S855" s="90"/>
      <c r="T855" s="90"/>
      <c r="U855" s="90"/>
      <c r="V855" s="90"/>
      <c r="W855" s="90"/>
      <c r="X855" s="91"/>
      <c r="Y855" s="37"/>
      <c r="Z855" s="37"/>
      <c r="AA855" s="37"/>
      <c r="AB855" s="37"/>
      <c r="AC855" s="37"/>
      <c r="AD855" s="37"/>
      <c r="AE855" s="37"/>
      <c r="AT855" s="16" t="s">
        <v>148</v>
      </c>
      <c r="AU855" s="16" t="s">
        <v>85</v>
      </c>
    </row>
    <row r="856" s="12" customFormat="1">
      <c r="A856" s="12"/>
      <c r="B856" s="251"/>
      <c r="C856" s="252"/>
      <c r="D856" s="247" t="s">
        <v>149</v>
      </c>
      <c r="E856" s="253" t="s">
        <v>1</v>
      </c>
      <c r="F856" s="254" t="s">
        <v>167</v>
      </c>
      <c r="G856" s="252"/>
      <c r="H856" s="253" t="s">
        <v>1</v>
      </c>
      <c r="I856" s="255"/>
      <c r="J856" s="255"/>
      <c r="K856" s="252"/>
      <c r="L856" s="252"/>
      <c r="M856" s="256"/>
      <c r="N856" s="257"/>
      <c r="O856" s="258"/>
      <c r="P856" s="258"/>
      <c r="Q856" s="258"/>
      <c r="R856" s="258"/>
      <c r="S856" s="258"/>
      <c r="T856" s="258"/>
      <c r="U856" s="258"/>
      <c r="V856" s="258"/>
      <c r="W856" s="258"/>
      <c r="X856" s="259"/>
      <c r="Y856" s="12"/>
      <c r="Z856" s="12"/>
      <c r="AA856" s="12"/>
      <c r="AB856" s="12"/>
      <c r="AC856" s="12"/>
      <c r="AD856" s="12"/>
      <c r="AE856" s="12"/>
      <c r="AT856" s="260" t="s">
        <v>149</v>
      </c>
      <c r="AU856" s="260" t="s">
        <v>85</v>
      </c>
      <c r="AV856" s="12" t="s">
        <v>85</v>
      </c>
      <c r="AW856" s="12" t="s">
        <v>5</v>
      </c>
      <c r="AX856" s="12" t="s">
        <v>77</v>
      </c>
      <c r="AY856" s="260" t="s">
        <v>139</v>
      </c>
    </row>
    <row r="857" s="13" customFormat="1">
      <c r="A857" s="13"/>
      <c r="B857" s="261"/>
      <c r="C857" s="262"/>
      <c r="D857" s="247" t="s">
        <v>149</v>
      </c>
      <c r="E857" s="263" t="s">
        <v>1</v>
      </c>
      <c r="F857" s="264" t="s">
        <v>161</v>
      </c>
      <c r="G857" s="262"/>
      <c r="H857" s="265">
        <v>3</v>
      </c>
      <c r="I857" s="266"/>
      <c r="J857" s="266"/>
      <c r="K857" s="262"/>
      <c r="L857" s="262"/>
      <c r="M857" s="267"/>
      <c r="N857" s="268"/>
      <c r="O857" s="269"/>
      <c r="P857" s="269"/>
      <c r="Q857" s="269"/>
      <c r="R857" s="269"/>
      <c r="S857" s="269"/>
      <c r="T857" s="269"/>
      <c r="U857" s="269"/>
      <c r="V857" s="269"/>
      <c r="W857" s="269"/>
      <c r="X857" s="270"/>
      <c r="Y857" s="13"/>
      <c r="Z857" s="13"/>
      <c r="AA857" s="13"/>
      <c r="AB857" s="13"/>
      <c r="AC857" s="13"/>
      <c r="AD857" s="13"/>
      <c r="AE857" s="13"/>
      <c r="AT857" s="271" t="s">
        <v>149</v>
      </c>
      <c r="AU857" s="271" t="s">
        <v>85</v>
      </c>
      <c r="AV857" s="13" t="s">
        <v>87</v>
      </c>
      <c r="AW857" s="13" t="s">
        <v>5</v>
      </c>
      <c r="AX857" s="13" t="s">
        <v>77</v>
      </c>
      <c r="AY857" s="271" t="s">
        <v>139</v>
      </c>
    </row>
    <row r="858" s="14" customFormat="1">
      <c r="A858" s="14"/>
      <c r="B858" s="272"/>
      <c r="C858" s="273"/>
      <c r="D858" s="247" t="s">
        <v>149</v>
      </c>
      <c r="E858" s="274" t="s">
        <v>1</v>
      </c>
      <c r="F858" s="275" t="s">
        <v>154</v>
      </c>
      <c r="G858" s="273"/>
      <c r="H858" s="276">
        <v>3</v>
      </c>
      <c r="I858" s="277"/>
      <c r="J858" s="277"/>
      <c r="K858" s="273"/>
      <c r="L858" s="273"/>
      <c r="M858" s="278"/>
      <c r="N858" s="279"/>
      <c r="O858" s="280"/>
      <c r="P858" s="280"/>
      <c r="Q858" s="280"/>
      <c r="R858" s="280"/>
      <c r="S858" s="280"/>
      <c r="T858" s="280"/>
      <c r="U858" s="280"/>
      <c r="V858" s="280"/>
      <c r="W858" s="280"/>
      <c r="X858" s="281"/>
      <c r="Y858" s="14"/>
      <c r="Z858" s="14"/>
      <c r="AA858" s="14"/>
      <c r="AB858" s="14"/>
      <c r="AC858" s="14"/>
      <c r="AD858" s="14"/>
      <c r="AE858" s="14"/>
      <c r="AT858" s="282" t="s">
        <v>149</v>
      </c>
      <c r="AU858" s="282" t="s">
        <v>85</v>
      </c>
      <c r="AV858" s="14" t="s">
        <v>146</v>
      </c>
      <c r="AW858" s="14" t="s">
        <v>5</v>
      </c>
      <c r="AX858" s="14" t="s">
        <v>85</v>
      </c>
      <c r="AY858" s="282" t="s">
        <v>139</v>
      </c>
    </row>
    <row r="859" s="2" customFormat="1" ht="21.75" customHeight="1">
      <c r="A859" s="37"/>
      <c r="B859" s="38"/>
      <c r="C859" s="283" t="s">
        <v>698</v>
      </c>
      <c r="D859" s="283" t="s">
        <v>409</v>
      </c>
      <c r="E859" s="284" t="s">
        <v>699</v>
      </c>
      <c r="F859" s="285" t="s">
        <v>700</v>
      </c>
      <c r="G859" s="286" t="s">
        <v>143</v>
      </c>
      <c r="H859" s="287">
        <v>9</v>
      </c>
      <c r="I859" s="288"/>
      <c r="J859" s="288"/>
      <c r="K859" s="289">
        <f>ROUND(P859*H859,2)</f>
        <v>0</v>
      </c>
      <c r="L859" s="285" t="s">
        <v>144</v>
      </c>
      <c r="M859" s="43"/>
      <c r="N859" s="290" t="s">
        <v>1</v>
      </c>
      <c r="O859" s="241" t="s">
        <v>40</v>
      </c>
      <c r="P859" s="242">
        <f>I859+J859</f>
        <v>0</v>
      </c>
      <c r="Q859" s="242">
        <f>ROUND(I859*H859,2)</f>
        <v>0</v>
      </c>
      <c r="R859" s="242">
        <f>ROUND(J859*H859,2)</f>
        <v>0</v>
      </c>
      <c r="S859" s="90"/>
      <c r="T859" s="243">
        <f>S859*H859</f>
        <v>0</v>
      </c>
      <c r="U859" s="243">
        <v>0</v>
      </c>
      <c r="V859" s="243">
        <f>U859*H859</f>
        <v>0</v>
      </c>
      <c r="W859" s="243">
        <v>0</v>
      </c>
      <c r="X859" s="244">
        <f>W859*H859</f>
        <v>0</v>
      </c>
      <c r="Y859" s="37"/>
      <c r="Z859" s="37"/>
      <c r="AA859" s="37"/>
      <c r="AB859" s="37"/>
      <c r="AC859" s="37"/>
      <c r="AD859" s="37"/>
      <c r="AE859" s="37"/>
      <c r="AR859" s="245" t="s">
        <v>146</v>
      </c>
      <c r="AT859" s="245" t="s">
        <v>409</v>
      </c>
      <c r="AU859" s="245" t="s">
        <v>85</v>
      </c>
      <c r="AY859" s="16" t="s">
        <v>139</v>
      </c>
      <c r="BE859" s="246">
        <f>IF(O859="základní",K859,0)</f>
        <v>0</v>
      </c>
      <c r="BF859" s="246">
        <f>IF(O859="snížená",K859,0)</f>
        <v>0</v>
      </c>
      <c r="BG859" s="246">
        <f>IF(O859="zákl. přenesená",K859,0)</f>
        <v>0</v>
      </c>
      <c r="BH859" s="246">
        <f>IF(O859="sníž. přenesená",K859,0)</f>
        <v>0</v>
      </c>
      <c r="BI859" s="246">
        <f>IF(O859="nulová",K859,0)</f>
        <v>0</v>
      </c>
      <c r="BJ859" s="16" t="s">
        <v>85</v>
      </c>
      <c r="BK859" s="246">
        <f>ROUND(P859*H859,2)</f>
        <v>0</v>
      </c>
      <c r="BL859" s="16" t="s">
        <v>146</v>
      </c>
      <c r="BM859" s="245" t="s">
        <v>701</v>
      </c>
    </row>
    <row r="860" s="2" customFormat="1">
      <c r="A860" s="37"/>
      <c r="B860" s="38"/>
      <c r="C860" s="39"/>
      <c r="D860" s="247" t="s">
        <v>148</v>
      </c>
      <c r="E860" s="39"/>
      <c r="F860" s="248" t="s">
        <v>702</v>
      </c>
      <c r="G860" s="39"/>
      <c r="H860" s="39"/>
      <c r="I860" s="144"/>
      <c r="J860" s="144"/>
      <c r="K860" s="39"/>
      <c r="L860" s="39"/>
      <c r="M860" s="43"/>
      <c r="N860" s="249"/>
      <c r="O860" s="250"/>
      <c r="P860" s="90"/>
      <c r="Q860" s="90"/>
      <c r="R860" s="90"/>
      <c r="S860" s="90"/>
      <c r="T860" s="90"/>
      <c r="U860" s="90"/>
      <c r="V860" s="90"/>
      <c r="W860" s="90"/>
      <c r="X860" s="91"/>
      <c r="Y860" s="37"/>
      <c r="Z860" s="37"/>
      <c r="AA860" s="37"/>
      <c r="AB860" s="37"/>
      <c r="AC860" s="37"/>
      <c r="AD860" s="37"/>
      <c r="AE860" s="37"/>
      <c r="AT860" s="16" t="s">
        <v>148</v>
      </c>
      <c r="AU860" s="16" t="s">
        <v>85</v>
      </c>
    </row>
    <row r="861" s="12" customFormat="1">
      <c r="A861" s="12"/>
      <c r="B861" s="251"/>
      <c r="C861" s="252"/>
      <c r="D861" s="247" t="s">
        <v>149</v>
      </c>
      <c r="E861" s="253" t="s">
        <v>1</v>
      </c>
      <c r="F861" s="254" t="s">
        <v>167</v>
      </c>
      <c r="G861" s="252"/>
      <c r="H861" s="253" t="s">
        <v>1</v>
      </c>
      <c r="I861" s="255"/>
      <c r="J861" s="255"/>
      <c r="K861" s="252"/>
      <c r="L861" s="252"/>
      <c r="M861" s="256"/>
      <c r="N861" s="257"/>
      <c r="O861" s="258"/>
      <c r="P861" s="258"/>
      <c r="Q861" s="258"/>
      <c r="R861" s="258"/>
      <c r="S861" s="258"/>
      <c r="T861" s="258"/>
      <c r="U861" s="258"/>
      <c r="V861" s="258"/>
      <c r="W861" s="258"/>
      <c r="X861" s="259"/>
      <c r="Y861" s="12"/>
      <c r="Z861" s="12"/>
      <c r="AA861" s="12"/>
      <c r="AB861" s="12"/>
      <c r="AC861" s="12"/>
      <c r="AD861" s="12"/>
      <c r="AE861" s="12"/>
      <c r="AT861" s="260" t="s">
        <v>149</v>
      </c>
      <c r="AU861" s="260" t="s">
        <v>85</v>
      </c>
      <c r="AV861" s="12" t="s">
        <v>85</v>
      </c>
      <c r="AW861" s="12" t="s">
        <v>5</v>
      </c>
      <c r="AX861" s="12" t="s">
        <v>77</v>
      </c>
      <c r="AY861" s="260" t="s">
        <v>139</v>
      </c>
    </row>
    <row r="862" s="13" customFormat="1">
      <c r="A862" s="13"/>
      <c r="B862" s="261"/>
      <c r="C862" s="262"/>
      <c r="D862" s="247" t="s">
        <v>149</v>
      </c>
      <c r="E862" s="263" t="s">
        <v>1</v>
      </c>
      <c r="F862" s="264" t="s">
        <v>161</v>
      </c>
      <c r="G862" s="262"/>
      <c r="H862" s="265">
        <v>3</v>
      </c>
      <c r="I862" s="266"/>
      <c r="J862" s="266"/>
      <c r="K862" s="262"/>
      <c r="L862" s="262"/>
      <c r="M862" s="267"/>
      <c r="N862" s="268"/>
      <c r="O862" s="269"/>
      <c r="P862" s="269"/>
      <c r="Q862" s="269"/>
      <c r="R862" s="269"/>
      <c r="S862" s="269"/>
      <c r="T862" s="269"/>
      <c r="U862" s="269"/>
      <c r="V862" s="269"/>
      <c r="W862" s="269"/>
      <c r="X862" s="270"/>
      <c r="Y862" s="13"/>
      <c r="Z862" s="13"/>
      <c r="AA862" s="13"/>
      <c r="AB862" s="13"/>
      <c r="AC862" s="13"/>
      <c r="AD862" s="13"/>
      <c r="AE862" s="13"/>
      <c r="AT862" s="271" t="s">
        <v>149</v>
      </c>
      <c r="AU862" s="271" t="s">
        <v>85</v>
      </c>
      <c r="AV862" s="13" t="s">
        <v>87</v>
      </c>
      <c r="AW862" s="13" t="s">
        <v>5</v>
      </c>
      <c r="AX862" s="13" t="s">
        <v>77</v>
      </c>
      <c r="AY862" s="271" t="s">
        <v>139</v>
      </c>
    </row>
    <row r="863" s="12" customFormat="1">
      <c r="A863" s="12"/>
      <c r="B863" s="251"/>
      <c r="C863" s="252"/>
      <c r="D863" s="247" t="s">
        <v>149</v>
      </c>
      <c r="E863" s="253" t="s">
        <v>1</v>
      </c>
      <c r="F863" s="254" t="s">
        <v>170</v>
      </c>
      <c r="G863" s="252"/>
      <c r="H863" s="253" t="s">
        <v>1</v>
      </c>
      <c r="I863" s="255"/>
      <c r="J863" s="255"/>
      <c r="K863" s="252"/>
      <c r="L863" s="252"/>
      <c r="M863" s="256"/>
      <c r="N863" s="257"/>
      <c r="O863" s="258"/>
      <c r="P863" s="258"/>
      <c r="Q863" s="258"/>
      <c r="R863" s="258"/>
      <c r="S863" s="258"/>
      <c r="T863" s="258"/>
      <c r="U863" s="258"/>
      <c r="V863" s="258"/>
      <c r="W863" s="258"/>
      <c r="X863" s="259"/>
      <c r="Y863" s="12"/>
      <c r="Z863" s="12"/>
      <c r="AA863" s="12"/>
      <c r="AB863" s="12"/>
      <c r="AC863" s="12"/>
      <c r="AD863" s="12"/>
      <c r="AE863" s="12"/>
      <c r="AT863" s="260" t="s">
        <v>149</v>
      </c>
      <c r="AU863" s="260" t="s">
        <v>85</v>
      </c>
      <c r="AV863" s="12" t="s">
        <v>85</v>
      </c>
      <c r="AW863" s="12" t="s">
        <v>5</v>
      </c>
      <c r="AX863" s="12" t="s">
        <v>77</v>
      </c>
      <c r="AY863" s="260" t="s">
        <v>139</v>
      </c>
    </row>
    <row r="864" s="13" customFormat="1">
      <c r="A864" s="13"/>
      <c r="B864" s="261"/>
      <c r="C864" s="262"/>
      <c r="D864" s="247" t="s">
        <v>149</v>
      </c>
      <c r="E864" s="263" t="s">
        <v>1</v>
      </c>
      <c r="F864" s="264" t="s">
        <v>161</v>
      </c>
      <c r="G864" s="262"/>
      <c r="H864" s="265">
        <v>3</v>
      </c>
      <c r="I864" s="266"/>
      <c r="J864" s="266"/>
      <c r="K864" s="262"/>
      <c r="L864" s="262"/>
      <c r="M864" s="267"/>
      <c r="N864" s="268"/>
      <c r="O864" s="269"/>
      <c r="P864" s="269"/>
      <c r="Q864" s="269"/>
      <c r="R864" s="269"/>
      <c r="S864" s="269"/>
      <c r="T864" s="269"/>
      <c r="U864" s="269"/>
      <c r="V864" s="269"/>
      <c r="W864" s="269"/>
      <c r="X864" s="270"/>
      <c r="Y864" s="13"/>
      <c r="Z864" s="13"/>
      <c r="AA864" s="13"/>
      <c r="AB864" s="13"/>
      <c r="AC864" s="13"/>
      <c r="AD864" s="13"/>
      <c r="AE864" s="13"/>
      <c r="AT864" s="271" t="s">
        <v>149</v>
      </c>
      <c r="AU864" s="271" t="s">
        <v>85</v>
      </c>
      <c r="AV864" s="13" t="s">
        <v>87</v>
      </c>
      <c r="AW864" s="13" t="s">
        <v>5</v>
      </c>
      <c r="AX864" s="13" t="s">
        <v>77</v>
      </c>
      <c r="AY864" s="271" t="s">
        <v>139</v>
      </c>
    </row>
    <row r="865" s="12" customFormat="1">
      <c r="A865" s="12"/>
      <c r="B865" s="251"/>
      <c r="C865" s="252"/>
      <c r="D865" s="247" t="s">
        <v>149</v>
      </c>
      <c r="E865" s="253" t="s">
        <v>1</v>
      </c>
      <c r="F865" s="254" t="s">
        <v>173</v>
      </c>
      <c r="G865" s="252"/>
      <c r="H865" s="253" t="s">
        <v>1</v>
      </c>
      <c r="I865" s="255"/>
      <c r="J865" s="255"/>
      <c r="K865" s="252"/>
      <c r="L865" s="252"/>
      <c r="M865" s="256"/>
      <c r="N865" s="257"/>
      <c r="O865" s="258"/>
      <c r="P865" s="258"/>
      <c r="Q865" s="258"/>
      <c r="R865" s="258"/>
      <c r="S865" s="258"/>
      <c r="T865" s="258"/>
      <c r="U865" s="258"/>
      <c r="V865" s="258"/>
      <c r="W865" s="258"/>
      <c r="X865" s="259"/>
      <c r="Y865" s="12"/>
      <c r="Z865" s="12"/>
      <c r="AA865" s="12"/>
      <c r="AB865" s="12"/>
      <c r="AC865" s="12"/>
      <c r="AD865" s="12"/>
      <c r="AE865" s="12"/>
      <c r="AT865" s="260" t="s">
        <v>149</v>
      </c>
      <c r="AU865" s="260" t="s">
        <v>85</v>
      </c>
      <c r="AV865" s="12" t="s">
        <v>85</v>
      </c>
      <c r="AW865" s="12" t="s">
        <v>5</v>
      </c>
      <c r="AX865" s="12" t="s">
        <v>77</v>
      </c>
      <c r="AY865" s="260" t="s">
        <v>139</v>
      </c>
    </row>
    <row r="866" s="13" customFormat="1">
      <c r="A866" s="13"/>
      <c r="B866" s="261"/>
      <c r="C866" s="262"/>
      <c r="D866" s="247" t="s">
        <v>149</v>
      </c>
      <c r="E866" s="263" t="s">
        <v>1</v>
      </c>
      <c r="F866" s="264" t="s">
        <v>161</v>
      </c>
      <c r="G866" s="262"/>
      <c r="H866" s="265">
        <v>3</v>
      </c>
      <c r="I866" s="266"/>
      <c r="J866" s="266"/>
      <c r="K866" s="262"/>
      <c r="L866" s="262"/>
      <c r="M866" s="267"/>
      <c r="N866" s="268"/>
      <c r="O866" s="269"/>
      <c r="P866" s="269"/>
      <c r="Q866" s="269"/>
      <c r="R866" s="269"/>
      <c r="S866" s="269"/>
      <c r="T866" s="269"/>
      <c r="U866" s="269"/>
      <c r="V866" s="269"/>
      <c r="W866" s="269"/>
      <c r="X866" s="270"/>
      <c r="Y866" s="13"/>
      <c r="Z866" s="13"/>
      <c r="AA866" s="13"/>
      <c r="AB866" s="13"/>
      <c r="AC866" s="13"/>
      <c r="AD866" s="13"/>
      <c r="AE866" s="13"/>
      <c r="AT866" s="271" t="s">
        <v>149</v>
      </c>
      <c r="AU866" s="271" t="s">
        <v>85</v>
      </c>
      <c r="AV866" s="13" t="s">
        <v>87</v>
      </c>
      <c r="AW866" s="13" t="s">
        <v>5</v>
      </c>
      <c r="AX866" s="13" t="s">
        <v>77</v>
      </c>
      <c r="AY866" s="271" t="s">
        <v>139</v>
      </c>
    </row>
    <row r="867" s="14" customFormat="1">
      <c r="A867" s="14"/>
      <c r="B867" s="272"/>
      <c r="C867" s="273"/>
      <c r="D867" s="247" t="s">
        <v>149</v>
      </c>
      <c r="E867" s="274" t="s">
        <v>1</v>
      </c>
      <c r="F867" s="275" t="s">
        <v>154</v>
      </c>
      <c r="G867" s="273"/>
      <c r="H867" s="276">
        <v>9</v>
      </c>
      <c r="I867" s="277"/>
      <c r="J867" s="277"/>
      <c r="K867" s="273"/>
      <c r="L867" s="273"/>
      <c r="M867" s="278"/>
      <c r="N867" s="279"/>
      <c r="O867" s="280"/>
      <c r="P867" s="280"/>
      <c r="Q867" s="280"/>
      <c r="R867" s="280"/>
      <c r="S867" s="280"/>
      <c r="T867" s="280"/>
      <c r="U867" s="280"/>
      <c r="V867" s="280"/>
      <c r="W867" s="280"/>
      <c r="X867" s="281"/>
      <c r="Y867" s="14"/>
      <c r="Z867" s="14"/>
      <c r="AA867" s="14"/>
      <c r="AB867" s="14"/>
      <c r="AC867" s="14"/>
      <c r="AD867" s="14"/>
      <c r="AE867" s="14"/>
      <c r="AT867" s="282" t="s">
        <v>149</v>
      </c>
      <c r="AU867" s="282" t="s">
        <v>85</v>
      </c>
      <c r="AV867" s="14" t="s">
        <v>146</v>
      </c>
      <c r="AW867" s="14" t="s">
        <v>5</v>
      </c>
      <c r="AX867" s="14" t="s">
        <v>85</v>
      </c>
      <c r="AY867" s="282" t="s">
        <v>139</v>
      </c>
    </row>
    <row r="868" s="2" customFormat="1" ht="21.75" customHeight="1">
      <c r="A868" s="37"/>
      <c r="B868" s="38"/>
      <c r="C868" s="283" t="s">
        <v>703</v>
      </c>
      <c r="D868" s="283" t="s">
        <v>409</v>
      </c>
      <c r="E868" s="284" t="s">
        <v>704</v>
      </c>
      <c r="F868" s="285" t="s">
        <v>705</v>
      </c>
      <c r="G868" s="286" t="s">
        <v>421</v>
      </c>
      <c r="H868" s="287">
        <v>5.6399999999999997</v>
      </c>
      <c r="I868" s="288"/>
      <c r="J868" s="288"/>
      <c r="K868" s="289">
        <f>ROUND(P868*H868,2)</f>
        <v>0</v>
      </c>
      <c r="L868" s="285" t="s">
        <v>144</v>
      </c>
      <c r="M868" s="43"/>
      <c r="N868" s="290" t="s">
        <v>1</v>
      </c>
      <c r="O868" s="241" t="s">
        <v>40</v>
      </c>
      <c r="P868" s="242">
        <f>I868+J868</f>
        <v>0</v>
      </c>
      <c r="Q868" s="242">
        <f>ROUND(I868*H868,2)</f>
        <v>0</v>
      </c>
      <c r="R868" s="242">
        <f>ROUND(J868*H868,2)</f>
        <v>0</v>
      </c>
      <c r="S868" s="90"/>
      <c r="T868" s="243">
        <f>S868*H868</f>
        <v>0</v>
      </c>
      <c r="U868" s="243">
        <v>0</v>
      </c>
      <c r="V868" s="243">
        <f>U868*H868</f>
        <v>0</v>
      </c>
      <c r="W868" s="243">
        <v>0</v>
      </c>
      <c r="X868" s="244">
        <f>W868*H868</f>
        <v>0</v>
      </c>
      <c r="Y868" s="37"/>
      <c r="Z868" s="37"/>
      <c r="AA868" s="37"/>
      <c r="AB868" s="37"/>
      <c r="AC868" s="37"/>
      <c r="AD868" s="37"/>
      <c r="AE868" s="37"/>
      <c r="AR868" s="245" t="s">
        <v>146</v>
      </c>
      <c r="AT868" s="245" t="s">
        <v>409</v>
      </c>
      <c r="AU868" s="245" t="s">
        <v>85</v>
      </c>
      <c r="AY868" s="16" t="s">
        <v>139</v>
      </c>
      <c r="BE868" s="246">
        <f>IF(O868="základní",K868,0)</f>
        <v>0</v>
      </c>
      <c r="BF868" s="246">
        <f>IF(O868="snížená",K868,0)</f>
        <v>0</v>
      </c>
      <c r="BG868" s="246">
        <f>IF(O868="zákl. přenesená",K868,0)</f>
        <v>0</v>
      </c>
      <c r="BH868" s="246">
        <f>IF(O868="sníž. přenesená",K868,0)</f>
        <v>0</v>
      </c>
      <c r="BI868" s="246">
        <f>IF(O868="nulová",K868,0)</f>
        <v>0</v>
      </c>
      <c r="BJ868" s="16" t="s">
        <v>85</v>
      </c>
      <c r="BK868" s="246">
        <f>ROUND(P868*H868,2)</f>
        <v>0</v>
      </c>
      <c r="BL868" s="16" t="s">
        <v>146</v>
      </c>
      <c r="BM868" s="245" t="s">
        <v>706</v>
      </c>
    </row>
    <row r="869" s="2" customFormat="1">
      <c r="A869" s="37"/>
      <c r="B869" s="38"/>
      <c r="C869" s="39"/>
      <c r="D869" s="247" t="s">
        <v>148</v>
      </c>
      <c r="E869" s="39"/>
      <c r="F869" s="248" t="s">
        <v>707</v>
      </c>
      <c r="G869" s="39"/>
      <c r="H869" s="39"/>
      <c r="I869" s="144"/>
      <c r="J869" s="144"/>
      <c r="K869" s="39"/>
      <c r="L869" s="39"/>
      <c r="M869" s="43"/>
      <c r="N869" s="249"/>
      <c r="O869" s="250"/>
      <c r="P869" s="90"/>
      <c r="Q869" s="90"/>
      <c r="R869" s="90"/>
      <c r="S869" s="90"/>
      <c r="T869" s="90"/>
      <c r="U869" s="90"/>
      <c r="V869" s="90"/>
      <c r="W869" s="90"/>
      <c r="X869" s="91"/>
      <c r="Y869" s="37"/>
      <c r="Z869" s="37"/>
      <c r="AA869" s="37"/>
      <c r="AB869" s="37"/>
      <c r="AC869" s="37"/>
      <c r="AD869" s="37"/>
      <c r="AE869" s="37"/>
      <c r="AT869" s="16" t="s">
        <v>148</v>
      </c>
      <c r="AU869" s="16" t="s">
        <v>85</v>
      </c>
    </row>
    <row r="870" s="12" customFormat="1">
      <c r="A870" s="12"/>
      <c r="B870" s="251"/>
      <c r="C870" s="252"/>
      <c r="D870" s="247" t="s">
        <v>149</v>
      </c>
      <c r="E870" s="253" t="s">
        <v>1</v>
      </c>
      <c r="F870" s="254" t="s">
        <v>402</v>
      </c>
      <c r="G870" s="252"/>
      <c r="H870" s="253" t="s">
        <v>1</v>
      </c>
      <c r="I870" s="255"/>
      <c r="J870" s="255"/>
      <c r="K870" s="252"/>
      <c r="L870" s="252"/>
      <c r="M870" s="256"/>
      <c r="N870" s="257"/>
      <c r="O870" s="258"/>
      <c r="P870" s="258"/>
      <c r="Q870" s="258"/>
      <c r="R870" s="258"/>
      <c r="S870" s="258"/>
      <c r="T870" s="258"/>
      <c r="U870" s="258"/>
      <c r="V870" s="258"/>
      <c r="W870" s="258"/>
      <c r="X870" s="259"/>
      <c r="Y870" s="12"/>
      <c r="Z870" s="12"/>
      <c r="AA870" s="12"/>
      <c r="AB870" s="12"/>
      <c r="AC870" s="12"/>
      <c r="AD870" s="12"/>
      <c r="AE870" s="12"/>
      <c r="AT870" s="260" t="s">
        <v>149</v>
      </c>
      <c r="AU870" s="260" t="s">
        <v>85</v>
      </c>
      <c r="AV870" s="12" t="s">
        <v>85</v>
      </c>
      <c r="AW870" s="12" t="s">
        <v>5</v>
      </c>
      <c r="AX870" s="12" t="s">
        <v>77</v>
      </c>
      <c r="AY870" s="260" t="s">
        <v>139</v>
      </c>
    </row>
    <row r="871" s="12" customFormat="1">
      <c r="A871" s="12"/>
      <c r="B871" s="251"/>
      <c r="C871" s="252"/>
      <c r="D871" s="247" t="s">
        <v>149</v>
      </c>
      <c r="E871" s="253" t="s">
        <v>1</v>
      </c>
      <c r="F871" s="254" t="s">
        <v>381</v>
      </c>
      <c r="G871" s="252"/>
      <c r="H871" s="253" t="s">
        <v>1</v>
      </c>
      <c r="I871" s="255"/>
      <c r="J871" s="255"/>
      <c r="K871" s="252"/>
      <c r="L871" s="252"/>
      <c r="M871" s="256"/>
      <c r="N871" s="257"/>
      <c r="O871" s="258"/>
      <c r="P871" s="258"/>
      <c r="Q871" s="258"/>
      <c r="R871" s="258"/>
      <c r="S871" s="258"/>
      <c r="T871" s="258"/>
      <c r="U871" s="258"/>
      <c r="V871" s="258"/>
      <c r="W871" s="258"/>
      <c r="X871" s="259"/>
      <c r="Y871" s="12"/>
      <c r="Z871" s="12"/>
      <c r="AA871" s="12"/>
      <c r="AB871" s="12"/>
      <c r="AC871" s="12"/>
      <c r="AD871" s="12"/>
      <c r="AE871" s="12"/>
      <c r="AT871" s="260" t="s">
        <v>149</v>
      </c>
      <c r="AU871" s="260" t="s">
        <v>85</v>
      </c>
      <c r="AV871" s="12" t="s">
        <v>85</v>
      </c>
      <c r="AW871" s="12" t="s">
        <v>5</v>
      </c>
      <c r="AX871" s="12" t="s">
        <v>77</v>
      </c>
      <c r="AY871" s="260" t="s">
        <v>139</v>
      </c>
    </row>
    <row r="872" s="13" customFormat="1">
      <c r="A872" s="13"/>
      <c r="B872" s="261"/>
      <c r="C872" s="262"/>
      <c r="D872" s="247" t="s">
        <v>149</v>
      </c>
      <c r="E872" s="263" t="s">
        <v>1</v>
      </c>
      <c r="F872" s="264" t="s">
        <v>708</v>
      </c>
      <c r="G872" s="262"/>
      <c r="H872" s="265">
        <v>1.74</v>
      </c>
      <c r="I872" s="266"/>
      <c r="J872" s="266"/>
      <c r="K872" s="262"/>
      <c r="L872" s="262"/>
      <c r="M872" s="267"/>
      <c r="N872" s="268"/>
      <c r="O872" s="269"/>
      <c r="P872" s="269"/>
      <c r="Q872" s="269"/>
      <c r="R872" s="269"/>
      <c r="S872" s="269"/>
      <c r="T872" s="269"/>
      <c r="U872" s="269"/>
      <c r="V872" s="269"/>
      <c r="W872" s="269"/>
      <c r="X872" s="270"/>
      <c r="Y872" s="13"/>
      <c r="Z872" s="13"/>
      <c r="AA872" s="13"/>
      <c r="AB872" s="13"/>
      <c r="AC872" s="13"/>
      <c r="AD872" s="13"/>
      <c r="AE872" s="13"/>
      <c r="AT872" s="271" t="s">
        <v>149</v>
      </c>
      <c r="AU872" s="271" t="s">
        <v>85</v>
      </c>
      <c r="AV872" s="13" t="s">
        <v>87</v>
      </c>
      <c r="AW872" s="13" t="s">
        <v>5</v>
      </c>
      <c r="AX872" s="13" t="s">
        <v>77</v>
      </c>
      <c r="AY872" s="271" t="s">
        <v>139</v>
      </c>
    </row>
    <row r="873" s="12" customFormat="1">
      <c r="A873" s="12"/>
      <c r="B873" s="251"/>
      <c r="C873" s="252"/>
      <c r="D873" s="247" t="s">
        <v>149</v>
      </c>
      <c r="E873" s="253" t="s">
        <v>1</v>
      </c>
      <c r="F873" s="254" t="s">
        <v>383</v>
      </c>
      <c r="G873" s="252"/>
      <c r="H873" s="253" t="s">
        <v>1</v>
      </c>
      <c r="I873" s="255"/>
      <c r="J873" s="255"/>
      <c r="K873" s="252"/>
      <c r="L873" s="252"/>
      <c r="M873" s="256"/>
      <c r="N873" s="257"/>
      <c r="O873" s="258"/>
      <c r="P873" s="258"/>
      <c r="Q873" s="258"/>
      <c r="R873" s="258"/>
      <c r="S873" s="258"/>
      <c r="T873" s="258"/>
      <c r="U873" s="258"/>
      <c r="V873" s="258"/>
      <c r="W873" s="258"/>
      <c r="X873" s="259"/>
      <c r="Y873" s="12"/>
      <c r="Z873" s="12"/>
      <c r="AA873" s="12"/>
      <c r="AB873" s="12"/>
      <c r="AC873" s="12"/>
      <c r="AD873" s="12"/>
      <c r="AE873" s="12"/>
      <c r="AT873" s="260" t="s">
        <v>149</v>
      </c>
      <c r="AU873" s="260" t="s">
        <v>85</v>
      </c>
      <c r="AV873" s="12" t="s">
        <v>85</v>
      </c>
      <c r="AW873" s="12" t="s">
        <v>5</v>
      </c>
      <c r="AX873" s="12" t="s">
        <v>77</v>
      </c>
      <c r="AY873" s="260" t="s">
        <v>139</v>
      </c>
    </row>
    <row r="874" s="13" customFormat="1">
      <c r="A874" s="13"/>
      <c r="B874" s="261"/>
      <c r="C874" s="262"/>
      <c r="D874" s="247" t="s">
        <v>149</v>
      </c>
      <c r="E874" s="263" t="s">
        <v>1</v>
      </c>
      <c r="F874" s="264" t="s">
        <v>709</v>
      </c>
      <c r="G874" s="262"/>
      <c r="H874" s="265">
        <v>1.98</v>
      </c>
      <c r="I874" s="266"/>
      <c r="J874" s="266"/>
      <c r="K874" s="262"/>
      <c r="L874" s="262"/>
      <c r="M874" s="267"/>
      <c r="N874" s="268"/>
      <c r="O874" s="269"/>
      <c r="P874" s="269"/>
      <c r="Q874" s="269"/>
      <c r="R874" s="269"/>
      <c r="S874" s="269"/>
      <c r="T874" s="269"/>
      <c r="U874" s="269"/>
      <c r="V874" s="269"/>
      <c r="W874" s="269"/>
      <c r="X874" s="270"/>
      <c r="Y874" s="13"/>
      <c r="Z874" s="13"/>
      <c r="AA874" s="13"/>
      <c r="AB874" s="13"/>
      <c r="AC874" s="13"/>
      <c r="AD874" s="13"/>
      <c r="AE874" s="13"/>
      <c r="AT874" s="271" t="s">
        <v>149</v>
      </c>
      <c r="AU874" s="271" t="s">
        <v>85</v>
      </c>
      <c r="AV874" s="13" t="s">
        <v>87</v>
      </c>
      <c r="AW874" s="13" t="s">
        <v>5</v>
      </c>
      <c r="AX874" s="13" t="s">
        <v>77</v>
      </c>
      <c r="AY874" s="271" t="s">
        <v>139</v>
      </c>
    </row>
    <row r="875" s="12" customFormat="1">
      <c r="A875" s="12"/>
      <c r="B875" s="251"/>
      <c r="C875" s="252"/>
      <c r="D875" s="247" t="s">
        <v>149</v>
      </c>
      <c r="E875" s="253" t="s">
        <v>1</v>
      </c>
      <c r="F875" s="254" t="s">
        <v>385</v>
      </c>
      <c r="G875" s="252"/>
      <c r="H875" s="253" t="s">
        <v>1</v>
      </c>
      <c r="I875" s="255"/>
      <c r="J875" s="255"/>
      <c r="K875" s="252"/>
      <c r="L875" s="252"/>
      <c r="M875" s="256"/>
      <c r="N875" s="257"/>
      <c r="O875" s="258"/>
      <c r="P875" s="258"/>
      <c r="Q875" s="258"/>
      <c r="R875" s="258"/>
      <c r="S875" s="258"/>
      <c r="T875" s="258"/>
      <c r="U875" s="258"/>
      <c r="V875" s="258"/>
      <c r="W875" s="258"/>
      <c r="X875" s="259"/>
      <c r="Y875" s="12"/>
      <c r="Z875" s="12"/>
      <c r="AA875" s="12"/>
      <c r="AB875" s="12"/>
      <c r="AC875" s="12"/>
      <c r="AD875" s="12"/>
      <c r="AE875" s="12"/>
      <c r="AT875" s="260" t="s">
        <v>149</v>
      </c>
      <c r="AU875" s="260" t="s">
        <v>85</v>
      </c>
      <c r="AV875" s="12" t="s">
        <v>85</v>
      </c>
      <c r="AW875" s="12" t="s">
        <v>5</v>
      </c>
      <c r="AX875" s="12" t="s">
        <v>77</v>
      </c>
      <c r="AY875" s="260" t="s">
        <v>139</v>
      </c>
    </row>
    <row r="876" s="13" customFormat="1">
      <c r="A876" s="13"/>
      <c r="B876" s="261"/>
      <c r="C876" s="262"/>
      <c r="D876" s="247" t="s">
        <v>149</v>
      </c>
      <c r="E876" s="263" t="s">
        <v>1</v>
      </c>
      <c r="F876" s="264" t="s">
        <v>710</v>
      </c>
      <c r="G876" s="262"/>
      <c r="H876" s="265">
        <v>1.9199999999999999</v>
      </c>
      <c r="I876" s="266"/>
      <c r="J876" s="266"/>
      <c r="K876" s="262"/>
      <c r="L876" s="262"/>
      <c r="M876" s="267"/>
      <c r="N876" s="268"/>
      <c r="O876" s="269"/>
      <c r="P876" s="269"/>
      <c r="Q876" s="269"/>
      <c r="R876" s="269"/>
      <c r="S876" s="269"/>
      <c r="T876" s="269"/>
      <c r="U876" s="269"/>
      <c r="V876" s="269"/>
      <c r="W876" s="269"/>
      <c r="X876" s="270"/>
      <c r="Y876" s="13"/>
      <c r="Z876" s="13"/>
      <c r="AA876" s="13"/>
      <c r="AB876" s="13"/>
      <c r="AC876" s="13"/>
      <c r="AD876" s="13"/>
      <c r="AE876" s="13"/>
      <c r="AT876" s="271" t="s">
        <v>149</v>
      </c>
      <c r="AU876" s="271" t="s">
        <v>85</v>
      </c>
      <c r="AV876" s="13" t="s">
        <v>87</v>
      </c>
      <c r="AW876" s="13" t="s">
        <v>5</v>
      </c>
      <c r="AX876" s="13" t="s">
        <v>77</v>
      </c>
      <c r="AY876" s="271" t="s">
        <v>139</v>
      </c>
    </row>
    <row r="877" s="14" customFormat="1">
      <c r="A877" s="14"/>
      <c r="B877" s="272"/>
      <c r="C877" s="273"/>
      <c r="D877" s="247" t="s">
        <v>149</v>
      </c>
      <c r="E877" s="274" t="s">
        <v>1</v>
      </c>
      <c r="F877" s="275" t="s">
        <v>154</v>
      </c>
      <c r="G877" s="273"/>
      <c r="H877" s="276">
        <v>5.6399999999999997</v>
      </c>
      <c r="I877" s="277"/>
      <c r="J877" s="277"/>
      <c r="K877" s="273"/>
      <c r="L877" s="273"/>
      <c r="M877" s="278"/>
      <c r="N877" s="279"/>
      <c r="O877" s="280"/>
      <c r="P877" s="280"/>
      <c r="Q877" s="280"/>
      <c r="R877" s="280"/>
      <c r="S877" s="280"/>
      <c r="T877" s="280"/>
      <c r="U877" s="280"/>
      <c r="V877" s="280"/>
      <c r="W877" s="280"/>
      <c r="X877" s="281"/>
      <c r="Y877" s="14"/>
      <c r="Z877" s="14"/>
      <c r="AA877" s="14"/>
      <c r="AB877" s="14"/>
      <c r="AC877" s="14"/>
      <c r="AD877" s="14"/>
      <c r="AE877" s="14"/>
      <c r="AT877" s="282" t="s">
        <v>149</v>
      </c>
      <c r="AU877" s="282" t="s">
        <v>85</v>
      </c>
      <c r="AV877" s="14" t="s">
        <v>146</v>
      </c>
      <c r="AW877" s="14" t="s">
        <v>5</v>
      </c>
      <c r="AX877" s="14" t="s">
        <v>85</v>
      </c>
      <c r="AY877" s="282" t="s">
        <v>139</v>
      </c>
    </row>
    <row r="878" s="2" customFormat="1" ht="21.75" customHeight="1">
      <c r="A878" s="37"/>
      <c r="B878" s="38"/>
      <c r="C878" s="283" t="s">
        <v>711</v>
      </c>
      <c r="D878" s="283" t="s">
        <v>409</v>
      </c>
      <c r="E878" s="284" t="s">
        <v>712</v>
      </c>
      <c r="F878" s="285" t="s">
        <v>713</v>
      </c>
      <c r="G878" s="286" t="s">
        <v>350</v>
      </c>
      <c r="H878" s="287">
        <v>31.5</v>
      </c>
      <c r="I878" s="288"/>
      <c r="J878" s="288"/>
      <c r="K878" s="289">
        <f>ROUND(P878*H878,2)</f>
        <v>0</v>
      </c>
      <c r="L878" s="285" t="s">
        <v>1</v>
      </c>
      <c r="M878" s="43"/>
      <c r="N878" s="290" t="s">
        <v>1</v>
      </c>
      <c r="O878" s="241" t="s">
        <v>40</v>
      </c>
      <c r="P878" s="242">
        <f>I878+J878</f>
        <v>0</v>
      </c>
      <c r="Q878" s="242">
        <f>ROUND(I878*H878,2)</f>
        <v>0</v>
      </c>
      <c r="R878" s="242">
        <f>ROUND(J878*H878,2)</f>
        <v>0</v>
      </c>
      <c r="S878" s="90"/>
      <c r="T878" s="243">
        <f>S878*H878</f>
        <v>0</v>
      </c>
      <c r="U878" s="243">
        <v>0</v>
      </c>
      <c r="V878" s="243">
        <f>U878*H878</f>
        <v>0</v>
      </c>
      <c r="W878" s="243">
        <v>0</v>
      </c>
      <c r="X878" s="244">
        <f>W878*H878</f>
        <v>0</v>
      </c>
      <c r="Y878" s="37"/>
      <c r="Z878" s="37"/>
      <c r="AA878" s="37"/>
      <c r="AB878" s="37"/>
      <c r="AC878" s="37"/>
      <c r="AD878" s="37"/>
      <c r="AE878" s="37"/>
      <c r="AR878" s="245" t="s">
        <v>146</v>
      </c>
      <c r="AT878" s="245" t="s">
        <v>409</v>
      </c>
      <c r="AU878" s="245" t="s">
        <v>85</v>
      </c>
      <c r="AY878" s="16" t="s">
        <v>139</v>
      </c>
      <c r="BE878" s="246">
        <f>IF(O878="základní",K878,0)</f>
        <v>0</v>
      </c>
      <c r="BF878" s="246">
        <f>IF(O878="snížená",K878,0)</f>
        <v>0</v>
      </c>
      <c r="BG878" s="246">
        <f>IF(O878="zákl. přenesená",K878,0)</f>
        <v>0</v>
      </c>
      <c r="BH878" s="246">
        <f>IF(O878="sníž. přenesená",K878,0)</f>
        <v>0</v>
      </c>
      <c r="BI878" s="246">
        <f>IF(O878="nulová",K878,0)</f>
        <v>0</v>
      </c>
      <c r="BJ878" s="16" t="s">
        <v>85</v>
      </c>
      <c r="BK878" s="246">
        <f>ROUND(P878*H878,2)</f>
        <v>0</v>
      </c>
      <c r="BL878" s="16" t="s">
        <v>146</v>
      </c>
      <c r="BM878" s="245" t="s">
        <v>714</v>
      </c>
    </row>
    <row r="879" s="2" customFormat="1">
      <c r="A879" s="37"/>
      <c r="B879" s="38"/>
      <c r="C879" s="39"/>
      <c r="D879" s="247" t="s">
        <v>148</v>
      </c>
      <c r="E879" s="39"/>
      <c r="F879" s="248" t="s">
        <v>715</v>
      </c>
      <c r="G879" s="39"/>
      <c r="H879" s="39"/>
      <c r="I879" s="144"/>
      <c r="J879" s="144"/>
      <c r="K879" s="39"/>
      <c r="L879" s="39"/>
      <c r="M879" s="43"/>
      <c r="N879" s="249"/>
      <c r="O879" s="250"/>
      <c r="P879" s="90"/>
      <c r="Q879" s="90"/>
      <c r="R879" s="90"/>
      <c r="S879" s="90"/>
      <c r="T879" s="90"/>
      <c r="U879" s="90"/>
      <c r="V879" s="90"/>
      <c r="W879" s="90"/>
      <c r="X879" s="91"/>
      <c r="Y879" s="37"/>
      <c r="Z879" s="37"/>
      <c r="AA879" s="37"/>
      <c r="AB879" s="37"/>
      <c r="AC879" s="37"/>
      <c r="AD879" s="37"/>
      <c r="AE879" s="37"/>
      <c r="AT879" s="16" t="s">
        <v>148</v>
      </c>
      <c r="AU879" s="16" t="s">
        <v>85</v>
      </c>
    </row>
    <row r="880" s="12" customFormat="1">
      <c r="A880" s="12"/>
      <c r="B880" s="251"/>
      <c r="C880" s="252"/>
      <c r="D880" s="247" t="s">
        <v>149</v>
      </c>
      <c r="E880" s="253" t="s">
        <v>1</v>
      </c>
      <c r="F880" s="254" t="s">
        <v>391</v>
      </c>
      <c r="G880" s="252"/>
      <c r="H880" s="253" t="s">
        <v>1</v>
      </c>
      <c r="I880" s="255"/>
      <c r="J880" s="255"/>
      <c r="K880" s="252"/>
      <c r="L880" s="252"/>
      <c r="M880" s="256"/>
      <c r="N880" s="257"/>
      <c r="O880" s="258"/>
      <c r="P880" s="258"/>
      <c r="Q880" s="258"/>
      <c r="R880" s="258"/>
      <c r="S880" s="258"/>
      <c r="T880" s="258"/>
      <c r="U880" s="258"/>
      <c r="V880" s="258"/>
      <c r="W880" s="258"/>
      <c r="X880" s="259"/>
      <c r="Y880" s="12"/>
      <c r="Z880" s="12"/>
      <c r="AA880" s="12"/>
      <c r="AB880" s="12"/>
      <c r="AC880" s="12"/>
      <c r="AD880" s="12"/>
      <c r="AE880" s="12"/>
      <c r="AT880" s="260" t="s">
        <v>149</v>
      </c>
      <c r="AU880" s="260" t="s">
        <v>85</v>
      </c>
      <c r="AV880" s="12" t="s">
        <v>85</v>
      </c>
      <c r="AW880" s="12" t="s">
        <v>5</v>
      </c>
      <c r="AX880" s="12" t="s">
        <v>77</v>
      </c>
      <c r="AY880" s="260" t="s">
        <v>139</v>
      </c>
    </row>
    <row r="881" s="12" customFormat="1">
      <c r="A881" s="12"/>
      <c r="B881" s="251"/>
      <c r="C881" s="252"/>
      <c r="D881" s="247" t="s">
        <v>149</v>
      </c>
      <c r="E881" s="253" t="s">
        <v>1</v>
      </c>
      <c r="F881" s="254" t="s">
        <v>716</v>
      </c>
      <c r="G881" s="252"/>
      <c r="H881" s="253" t="s">
        <v>1</v>
      </c>
      <c r="I881" s="255"/>
      <c r="J881" s="255"/>
      <c r="K881" s="252"/>
      <c r="L881" s="252"/>
      <c r="M881" s="256"/>
      <c r="N881" s="257"/>
      <c r="O881" s="258"/>
      <c r="P881" s="258"/>
      <c r="Q881" s="258"/>
      <c r="R881" s="258"/>
      <c r="S881" s="258"/>
      <c r="T881" s="258"/>
      <c r="U881" s="258"/>
      <c r="V881" s="258"/>
      <c r="W881" s="258"/>
      <c r="X881" s="259"/>
      <c r="Y881" s="12"/>
      <c r="Z881" s="12"/>
      <c r="AA881" s="12"/>
      <c r="AB881" s="12"/>
      <c r="AC881" s="12"/>
      <c r="AD881" s="12"/>
      <c r="AE881" s="12"/>
      <c r="AT881" s="260" t="s">
        <v>149</v>
      </c>
      <c r="AU881" s="260" t="s">
        <v>85</v>
      </c>
      <c r="AV881" s="12" t="s">
        <v>85</v>
      </c>
      <c r="AW881" s="12" t="s">
        <v>5</v>
      </c>
      <c r="AX881" s="12" t="s">
        <v>77</v>
      </c>
      <c r="AY881" s="260" t="s">
        <v>139</v>
      </c>
    </row>
    <row r="882" s="13" customFormat="1">
      <c r="A882" s="13"/>
      <c r="B882" s="261"/>
      <c r="C882" s="262"/>
      <c r="D882" s="247" t="s">
        <v>149</v>
      </c>
      <c r="E882" s="263" t="s">
        <v>1</v>
      </c>
      <c r="F882" s="264" t="s">
        <v>393</v>
      </c>
      <c r="G882" s="262"/>
      <c r="H882" s="265">
        <v>31.5</v>
      </c>
      <c r="I882" s="266"/>
      <c r="J882" s="266"/>
      <c r="K882" s="262"/>
      <c r="L882" s="262"/>
      <c r="M882" s="267"/>
      <c r="N882" s="268"/>
      <c r="O882" s="269"/>
      <c r="P882" s="269"/>
      <c r="Q882" s="269"/>
      <c r="R882" s="269"/>
      <c r="S882" s="269"/>
      <c r="T882" s="269"/>
      <c r="U882" s="269"/>
      <c r="V882" s="269"/>
      <c r="W882" s="269"/>
      <c r="X882" s="270"/>
      <c r="Y882" s="13"/>
      <c r="Z882" s="13"/>
      <c r="AA882" s="13"/>
      <c r="AB882" s="13"/>
      <c r="AC882" s="13"/>
      <c r="AD882" s="13"/>
      <c r="AE882" s="13"/>
      <c r="AT882" s="271" t="s">
        <v>149</v>
      </c>
      <c r="AU882" s="271" t="s">
        <v>85</v>
      </c>
      <c r="AV882" s="13" t="s">
        <v>87</v>
      </c>
      <c r="AW882" s="13" t="s">
        <v>5</v>
      </c>
      <c r="AX882" s="13" t="s">
        <v>77</v>
      </c>
      <c r="AY882" s="271" t="s">
        <v>139</v>
      </c>
    </row>
    <row r="883" s="14" customFormat="1">
      <c r="A883" s="14"/>
      <c r="B883" s="272"/>
      <c r="C883" s="273"/>
      <c r="D883" s="247" t="s">
        <v>149</v>
      </c>
      <c r="E883" s="274" t="s">
        <v>1</v>
      </c>
      <c r="F883" s="275" t="s">
        <v>154</v>
      </c>
      <c r="G883" s="273"/>
      <c r="H883" s="276">
        <v>31.5</v>
      </c>
      <c r="I883" s="277"/>
      <c r="J883" s="277"/>
      <c r="K883" s="273"/>
      <c r="L883" s="273"/>
      <c r="M883" s="278"/>
      <c r="N883" s="279"/>
      <c r="O883" s="280"/>
      <c r="P883" s="280"/>
      <c r="Q883" s="280"/>
      <c r="R883" s="280"/>
      <c r="S883" s="280"/>
      <c r="T883" s="280"/>
      <c r="U883" s="280"/>
      <c r="V883" s="280"/>
      <c r="W883" s="280"/>
      <c r="X883" s="281"/>
      <c r="Y883" s="14"/>
      <c r="Z883" s="14"/>
      <c r="AA883" s="14"/>
      <c r="AB883" s="14"/>
      <c r="AC883" s="14"/>
      <c r="AD883" s="14"/>
      <c r="AE883" s="14"/>
      <c r="AT883" s="282" t="s">
        <v>149</v>
      </c>
      <c r="AU883" s="282" t="s">
        <v>85</v>
      </c>
      <c r="AV883" s="14" t="s">
        <v>146</v>
      </c>
      <c r="AW883" s="14" t="s">
        <v>5</v>
      </c>
      <c r="AX883" s="14" t="s">
        <v>85</v>
      </c>
      <c r="AY883" s="282" t="s">
        <v>139</v>
      </c>
    </row>
    <row r="884" s="2" customFormat="1" ht="21.75" customHeight="1">
      <c r="A884" s="37"/>
      <c r="B884" s="38"/>
      <c r="C884" s="283" t="s">
        <v>717</v>
      </c>
      <c r="D884" s="283" t="s">
        <v>409</v>
      </c>
      <c r="E884" s="284" t="s">
        <v>718</v>
      </c>
      <c r="F884" s="285" t="s">
        <v>719</v>
      </c>
      <c r="G884" s="286" t="s">
        <v>164</v>
      </c>
      <c r="H884" s="287">
        <v>1516</v>
      </c>
      <c r="I884" s="288"/>
      <c r="J884" s="288"/>
      <c r="K884" s="289">
        <f>ROUND(P884*H884,2)</f>
        <v>0</v>
      </c>
      <c r="L884" s="285" t="s">
        <v>144</v>
      </c>
      <c r="M884" s="43"/>
      <c r="N884" s="290" t="s">
        <v>1</v>
      </c>
      <c r="O884" s="241" t="s">
        <v>40</v>
      </c>
      <c r="P884" s="242">
        <f>I884+J884</f>
        <v>0</v>
      </c>
      <c r="Q884" s="242">
        <f>ROUND(I884*H884,2)</f>
        <v>0</v>
      </c>
      <c r="R884" s="242">
        <f>ROUND(J884*H884,2)</f>
        <v>0</v>
      </c>
      <c r="S884" s="90"/>
      <c r="T884" s="243">
        <f>S884*H884</f>
        <v>0</v>
      </c>
      <c r="U884" s="243">
        <v>0</v>
      </c>
      <c r="V884" s="243">
        <f>U884*H884</f>
        <v>0</v>
      </c>
      <c r="W884" s="243">
        <v>0</v>
      </c>
      <c r="X884" s="244">
        <f>W884*H884</f>
        <v>0</v>
      </c>
      <c r="Y884" s="37"/>
      <c r="Z884" s="37"/>
      <c r="AA884" s="37"/>
      <c r="AB884" s="37"/>
      <c r="AC884" s="37"/>
      <c r="AD884" s="37"/>
      <c r="AE884" s="37"/>
      <c r="AR884" s="245" t="s">
        <v>146</v>
      </c>
      <c r="AT884" s="245" t="s">
        <v>409</v>
      </c>
      <c r="AU884" s="245" t="s">
        <v>85</v>
      </c>
      <c r="AY884" s="16" t="s">
        <v>139</v>
      </c>
      <c r="BE884" s="246">
        <f>IF(O884="základní",K884,0)</f>
        <v>0</v>
      </c>
      <c r="BF884" s="246">
        <f>IF(O884="snížená",K884,0)</f>
        <v>0</v>
      </c>
      <c r="BG884" s="246">
        <f>IF(O884="zákl. přenesená",K884,0)</f>
        <v>0</v>
      </c>
      <c r="BH884" s="246">
        <f>IF(O884="sníž. přenesená",K884,0)</f>
        <v>0</v>
      </c>
      <c r="BI884" s="246">
        <f>IF(O884="nulová",K884,0)</f>
        <v>0</v>
      </c>
      <c r="BJ884" s="16" t="s">
        <v>85</v>
      </c>
      <c r="BK884" s="246">
        <f>ROUND(P884*H884,2)</f>
        <v>0</v>
      </c>
      <c r="BL884" s="16" t="s">
        <v>146</v>
      </c>
      <c r="BM884" s="245" t="s">
        <v>720</v>
      </c>
    </row>
    <row r="885" s="2" customFormat="1">
      <c r="A885" s="37"/>
      <c r="B885" s="38"/>
      <c r="C885" s="39"/>
      <c r="D885" s="247" t="s">
        <v>148</v>
      </c>
      <c r="E885" s="39"/>
      <c r="F885" s="248" t="s">
        <v>721</v>
      </c>
      <c r="G885" s="39"/>
      <c r="H885" s="39"/>
      <c r="I885" s="144"/>
      <c r="J885" s="144"/>
      <c r="K885" s="39"/>
      <c r="L885" s="39"/>
      <c r="M885" s="43"/>
      <c r="N885" s="249"/>
      <c r="O885" s="250"/>
      <c r="P885" s="90"/>
      <c r="Q885" s="90"/>
      <c r="R885" s="90"/>
      <c r="S885" s="90"/>
      <c r="T885" s="90"/>
      <c r="U885" s="90"/>
      <c r="V885" s="90"/>
      <c r="W885" s="90"/>
      <c r="X885" s="91"/>
      <c r="Y885" s="37"/>
      <c r="Z885" s="37"/>
      <c r="AA885" s="37"/>
      <c r="AB885" s="37"/>
      <c r="AC885" s="37"/>
      <c r="AD885" s="37"/>
      <c r="AE885" s="37"/>
      <c r="AT885" s="16" t="s">
        <v>148</v>
      </c>
      <c r="AU885" s="16" t="s">
        <v>85</v>
      </c>
    </row>
    <row r="886" s="13" customFormat="1">
      <c r="A886" s="13"/>
      <c r="B886" s="261"/>
      <c r="C886" s="262"/>
      <c r="D886" s="247" t="s">
        <v>149</v>
      </c>
      <c r="E886" s="263" t="s">
        <v>1</v>
      </c>
      <c r="F886" s="264" t="s">
        <v>722</v>
      </c>
      <c r="G886" s="262"/>
      <c r="H886" s="265">
        <v>1516</v>
      </c>
      <c r="I886" s="266"/>
      <c r="J886" s="266"/>
      <c r="K886" s="262"/>
      <c r="L886" s="262"/>
      <c r="M886" s="267"/>
      <c r="N886" s="268"/>
      <c r="O886" s="269"/>
      <c r="P886" s="269"/>
      <c r="Q886" s="269"/>
      <c r="R886" s="269"/>
      <c r="S886" s="269"/>
      <c r="T886" s="269"/>
      <c r="U886" s="269"/>
      <c r="V886" s="269"/>
      <c r="W886" s="269"/>
      <c r="X886" s="270"/>
      <c r="Y886" s="13"/>
      <c r="Z886" s="13"/>
      <c r="AA886" s="13"/>
      <c r="AB886" s="13"/>
      <c r="AC886" s="13"/>
      <c r="AD886" s="13"/>
      <c r="AE886" s="13"/>
      <c r="AT886" s="271" t="s">
        <v>149</v>
      </c>
      <c r="AU886" s="271" t="s">
        <v>85</v>
      </c>
      <c r="AV886" s="13" t="s">
        <v>87</v>
      </c>
      <c r="AW886" s="13" t="s">
        <v>5</v>
      </c>
      <c r="AX886" s="13" t="s">
        <v>77</v>
      </c>
      <c r="AY886" s="271" t="s">
        <v>139</v>
      </c>
    </row>
    <row r="887" s="14" customFormat="1">
      <c r="A887" s="14"/>
      <c r="B887" s="272"/>
      <c r="C887" s="273"/>
      <c r="D887" s="247" t="s">
        <v>149</v>
      </c>
      <c r="E887" s="274" t="s">
        <v>1</v>
      </c>
      <c r="F887" s="275" t="s">
        <v>154</v>
      </c>
      <c r="G887" s="273"/>
      <c r="H887" s="276">
        <v>1516</v>
      </c>
      <c r="I887" s="277"/>
      <c r="J887" s="277"/>
      <c r="K887" s="273"/>
      <c r="L887" s="273"/>
      <c r="M887" s="278"/>
      <c r="N887" s="279"/>
      <c r="O887" s="280"/>
      <c r="P887" s="280"/>
      <c r="Q887" s="280"/>
      <c r="R887" s="280"/>
      <c r="S887" s="280"/>
      <c r="T887" s="280"/>
      <c r="U887" s="280"/>
      <c r="V887" s="280"/>
      <c r="W887" s="280"/>
      <c r="X887" s="281"/>
      <c r="Y887" s="14"/>
      <c r="Z887" s="14"/>
      <c r="AA887" s="14"/>
      <c r="AB887" s="14"/>
      <c r="AC887" s="14"/>
      <c r="AD887" s="14"/>
      <c r="AE887" s="14"/>
      <c r="AT887" s="282" t="s">
        <v>149</v>
      </c>
      <c r="AU887" s="282" t="s">
        <v>85</v>
      </c>
      <c r="AV887" s="14" t="s">
        <v>146</v>
      </c>
      <c r="AW887" s="14" t="s">
        <v>5</v>
      </c>
      <c r="AX887" s="14" t="s">
        <v>85</v>
      </c>
      <c r="AY887" s="282" t="s">
        <v>139</v>
      </c>
    </row>
    <row r="888" s="2" customFormat="1" ht="21.75" customHeight="1">
      <c r="A888" s="37"/>
      <c r="B888" s="38"/>
      <c r="C888" s="283" t="s">
        <v>723</v>
      </c>
      <c r="D888" s="283" t="s">
        <v>409</v>
      </c>
      <c r="E888" s="284" t="s">
        <v>724</v>
      </c>
      <c r="F888" s="285" t="s">
        <v>725</v>
      </c>
      <c r="G888" s="286" t="s">
        <v>364</v>
      </c>
      <c r="H888" s="287">
        <v>207.43799999999999</v>
      </c>
      <c r="I888" s="288"/>
      <c r="J888" s="288"/>
      <c r="K888" s="289">
        <f>ROUND(P888*H888,2)</f>
        <v>0</v>
      </c>
      <c r="L888" s="285" t="s">
        <v>144</v>
      </c>
      <c r="M888" s="43"/>
      <c r="N888" s="290" t="s">
        <v>1</v>
      </c>
      <c r="O888" s="241" t="s">
        <v>40</v>
      </c>
      <c r="P888" s="242">
        <f>I888+J888</f>
        <v>0</v>
      </c>
      <c r="Q888" s="242">
        <f>ROUND(I888*H888,2)</f>
        <v>0</v>
      </c>
      <c r="R888" s="242">
        <f>ROUND(J888*H888,2)</f>
        <v>0</v>
      </c>
      <c r="S888" s="90"/>
      <c r="T888" s="243">
        <f>S888*H888</f>
        <v>0</v>
      </c>
      <c r="U888" s="243">
        <v>0</v>
      </c>
      <c r="V888" s="243">
        <f>U888*H888</f>
        <v>0</v>
      </c>
      <c r="W888" s="243">
        <v>0</v>
      </c>
      <c r="X888" s="244">
        <f>W888*H888</f>
        <v>0</v>
      </c>
      <c r="Y888" s="37"/>
      <c r="Z888" s="37"/>
      <c r="AA888" s="37"/>
      <c r="AB888" s="37"/>
      <c r="AC888" s="37"/>
      <c r="AD888" s="37"/>
      <c r="AE888" s="37"/>
      <c r="AR888" s="245" t="s">
        <v>146</v>
      </c>
      <c r="AT888" s="245" t="s">
        <v>409</v>
      </c>
      <c r="AU888" s="245" t="s">
        <v>85</v>
      </c>
      <c r="AY888" s="16" t="s">
        <v>139</v>
      </c>
      <c r="BE888" s="246">
        <f>IF(O888="základní",K888,0)</f>
        <v>0</v>
      </c>
      <c r="BF888" s="246">
        <f>IF(O888="snížená",K888,0)</f>
        <v>0</v>
      </c>
      <c r="BG888" s="246">
        <f>IF(O888="zákl. přenesená",K888,0)</f>
        <v>0</v>
      </c>
      <c r="BH888" s="246">
        <f>IF(O888="sníž. přenesená",K888,0)</f>
        <v>0</v>
      </c>
      <c r="BI888" s="246">
        <f>IF(O888="nulová",K888,0)</f>
        <v>0</v>
      </c>
      <c r="BJ888" s="16" t="s">
        <v>85</v>
      </c>
      <c r="BK888" s="246">
        <f>ROUND(P888*H888,2)</f>
        <v>0</v>
      </c>
      <c r="BL888" s="16" t="s">
        <v>146</v>
      </c>
      <c r="BM888" s="245" t="s">
        <v>726</v>
      </c>
    </row>
    <row r="889" s="2" customFormat="1">
      <c r="A889" s="37"/>
      <c r="B889" s="38"/>
      <c r="C889" s="39"/>
      <c r="D889" s="247" t="s">
        <v>148</v>
      </c>
      <c r="E889" s="39"/>
      <c r="F889" s="248" t="s">
        <v>727</v>
      </c>
      <c r="G889" s="39"/>
      <c r="H889" s="39"/>
      <c r="I889" s="144"/>
      <c r="J889" s="144"/>
      <c r="K889" s="39"/>
      <c r="L889" s="39"/>
      <c r="M889" s="43"/>
      <c r="N889" s="249"/>
      <c r="O889" s="250"/>
      <c r="P889" s="90"/>
      <c r="Q889" s="90"/>
      <c r="R889" s="90"/>
      <c r="S889" s="90"/>
      <c r="T889" s="90"/>
      <c r="U889" s="90"/>
      <c r="V889" s="90"/>
      <c r="W889" s="90"/>
      <c r="X889" s="91"/>
      <c r="Y889" s="37"/>
      <c r="Z889" s="37"/>
      <c r="AA889" s="37"/>
      <c r="AB889" s="37"/>
      <c r="AC889" s="37"/>
      <c r="AD889" s="37"/>
      <c r="AE889" s="37"/>
      <c r="AT889" s="16" t="s">
        <v>148</v>
      </c>
      <c r="AU889" s="16" t="s">
        <v>85</v>
      </c>
    </row>
    <row r="890" s="12" customFormat="1">
      <c r="A890" s="12"/>
      <c r="B890" s="251"/>
      <c r="C890" s="252"/>
      <c r="D890" s="247" t="s">
        <v>149</v>
      </c>
      <c r="E890" s="253" t="s">
        <v>1</v>
      </c>
      <c r="F890" s="254" t="s">
        <v>728</v>
      </c>
      <c r="G890" s="252"/>
      <c r="H890" s="253" t="s">
        <v>1</v>
      </c>
      <c r="I890" s="255"/>
      <c r="J890" s="255"/>
      <c r="K890" s="252"/>
      <c r="L890" s="252"/>
      <c r="M890" s="256"/>
      <c r="N890" s="257"/>
      <c r="O890" s="258"/>
      <c r="P890" s="258"/>
      <c r="Q890" s="258"/>
      <c r="R890" s="258"/>
      <c r="S890" s="258"/>
      <c r="T890" s="258"/>
      <c r="U890" s="258"/>
      <c r="V890" s="258"/>
      <c r="W890" s="258"/>
      <c r="X890" s="259"/>
      <c r="Y890" s="12"/>
      <c r="Z890" s="12"/>
      <c r="AA890" s="12"/>
      <c r="AB890" s="12"/>
      <c r="AC890" s="12"/>
      <c r="AD890" s="12"/>
      <c r="AE890" s="12"/>
      <c r="AT890" s="260" t="s">
        <v>149</v>
      </c>
      <c r="AU890" s="260" t="s">
        <v>85</v>
      </c>
      <c r="AV890" s="12" t="s">
        <v>85</v>
      </c>
      <c r="AW890" s="12" t="s">
        <v>5</v>
      </c>
      <c r="AX890" s="12" t="s">
        <v>77</v>
      </c>
      <c r="AY890" s="260" t="s">
        <v>139</v>
      </c>
    </row>
    <row r="891" s="13" customFormat="1">
      <c r="A891" s="13"/>
      <c r="B891" s="261"/>
      <c r="C891" s="262"/>
      <c r="D891" s="247" t="s">
        <v>149</v>
      </c>
      <c r="E891" s="263" t="s">
        <v>1</v>
      </c>
      <c r="F891" s="264" t="s">
        <v>729</v>
      </c>
      <c r="G891" s="262"/>
      <c r="H891" s="265">
        <v>207.43799999999999</v>
      </c>
      <c r="I891" s="266"/>
      <c r="J891" s="266"/>
      <c r="K891" s="262"/>
      <c r="L891" s="262"/>
      <c r="M891" s="267"/>
      <c r="N891" s="268"/>
      <c r="O891" s="269"/>
      <c r="P891" s="269"/>
      <c r="Q891" s="269"/>
      <c r="R891" s="269"/>
      <c r="S891" s="269"/>
      <c r="T891" s="269"/>
      <c r="U891" s="269"/>
      <c r="V891" s="269"/>
      <c r="W891" s="269"/>
      <c r="X891" s="270"/>
      <c r="Y891" s="13"/>
      <c r="Z891" s="13"/>
      <c r="AA891" s="13"/>
      <c r="AB891" s="13"/>
      <c r="AC891" s="13"/>
      <c r="AD891" s="13"/>
      <c r="AE891" s="13"/>
      <c r="AT891" s="271" t="s">
        <v>149</v>
      </c>
      <c r="AU891" s="271" t="s">
        <v>85</v>
      </c>
      <c r="AV891" s="13" t="s">
        <v>87</v>
      </c>
      <c r="AW891" s="13" t="s">
        <v>5</v>
      </c>
      <c r="AX891" s="13" t="s">
        <v>77</v>
      </c>
      <c r="AY891" s="271" t="s">
        <v>139</v>
      </c>
    </row>
    <row r="892" s="14" customFormat="1">
      <c r="A892" s="14"/>
      <c r="B892" s="272"/>
      <c r="C892" s="273"/>
      <c r="D892" s="247" t="s">
        <v>149</v>
      </c>
      <c r="E892" s="274" t="s">
        <v>1</v>
      </c>
      <c r="F892" s="275" t="s">
        <v>154</v>
      </c>
      <c r="G892" s="273"/>
      <c r="H892" s="276">
        <v>207.43799999999999</v>
      </c>
      <c r="I892" s="277"/>
      <c r="J892" s="277"/>
      <c r="K892" s="273"/>
      <c r="L892" s="273"/>
      <c r="M892" s="278"/>
      <c r="N892" s="279"/>
      <c r="O892" s="280"/>
      <c r="P892" s="280"/>
      <c r="Q892" s="280"/>
      <c r="R892" s="280"/>
      <c r="S892" s="280"/>
      <c r="T892" s="280"/>
      <c r="U892" s="280"/>
      <c r="V892" s="280"/>
      <c r="W892" s="280"/>
      <c r="X892" s="281"/>
      <c r="Y892" s="14"/>
      <c r="Z892" s="14"/>
      <c r="AA892" s="14"/>
      <c r="AB892" s="14"/>
      <c r="AC892" s="14"/>
      <c r="AD892" s="14"/>
      <c r="AE892" s="14"/>
      <c r="AT892" s="282" t="s">
        <v>149</v>
      </c>
      <c r="AU892" s="282" t="s">
        <v>85</v>
      </c>
      <c r="AV892" s="14" t="s">
        <v>146</v>
      </c>
      <c r="AW892" s="14" t="s">
        <v>5</v>
      </c>
      <c r="AX892" s="14" t="s">
        <v>85</v>
      </c>
      <c r="AY892" s="282" t="s">
        <v>139</v>
      </c>
    </row>
    <row r="893" s="11" customFormat="1" ht="25.92" customHeight="1">
      <c r="A893" s="11"/>
      <c r="B893" s="216"/>
      <c r="C893" s="217"/>
      <c r="D893" s="218" t="s">
        <v>76</v>
      </c>
      <c r="E893" s="219" t="s">
        <v>730</v>
      </c>
      <c r="F893" s="219" t="s">
        <v>731</v>
      </c>
      <c r="G893" s="217"/>
      <c r="H893" s="217"/>
      <c r="I893" s="220"/>
      <c r="J893" s="220"/>
      <c r="K893" s="221">
        <f>BK893</f>
        <v>0</v>
      </c>
      <c r="L893" s="217"/>
      <c r="M893" s="222"/>
      <c r="N893" s="223"/>
      <c r="O893" s="224"/>
      <c r="P893" s="224"/>
      <c r="Q893" s="225">
        <f>SUM(Q894:Q914)</f>
        <v>0</v>
      </c>
      <c r="R893" s="225">
        <f>SUM(R894:R914)</f>
        <v>0</v>
      </c>
      <c r="S893" s="224"/>
      <c r="T893" s="226">
        <f>SUM(T894:T914)</f>
        <v>0</v>
      </c>
      <c r="U893" s="224"/>
      <c r="V893" s="226">
        <f>SUM(V894:V914)</f>
        <v>0</v>
      </c>
      <c r="W893" s="224"/>
      <c r="X893" s="227">
        <f>SUM(X894:X914)</f>
        <v>0</v>
      </c>
      <c r="Y893" s="11"/>
      <c r="Z893" s="11"/>
      <c r="AA893" s="11"/>
      <c r="AB893" s="11"/>
      <c r="AC893" s="11"/>
      <c r="AD893" s="11"/>
      <c r="AE893" s="11"/>
      <c r="AR893" s="228" t="s">
        <v>146</v>
      </c>
      <c r="AT893" s="229" t="s">
        <v>76</v>
      </c>
      <c r="AU893" s="229" t="s">
        <v>77</v>
      </c>
      <c r="AY893" s="228" t="s">
        <v>139</v>
      </c>
      <c r="BK893" s="230">
        <f>SUM(BK894:BK914)</f>
        <v>0</v>
      </c>
    </row>
    <row r="894" s="2" customFormat="1" ht="21.75" customHeight="1">
      <c r="A894" s="37"/>
      <c r="B894" s="38"/>
      <c r="C894" s="283" t="s">
        <v>732</v>
      </c>
      <c r="D894" s="283" t="s">
        <v>409</v>
      </c>
      <c r="E894" s="284" t="s">
        <v>733</v>
      </c>
      <c r="F894" s="285" t="s">
        <v>734</v>
      </c>
      <c r="G894" s="286" t="s">
        <v>164</v>
      </c>
      <c r="H894" s="287">
        <v>5</v>
      </c>
      <c r="I894" s="288"/>
      <c r="J894" s="288"/>
      <c r="K894" s="289">
        <f>ROUND(P894*H894,2)</f>
        <v>0</v>
      </c>
      <c r="L894" s="285" t="s">
        <v>144</v>
      </c>
      <c r="M894" s="43"/>
      <c r="N894" s="290" t="s">
        <v>1</v>
      </c>
      <c r="O894" s="241" t="s">
        <v>40</v>
      </c>
      <c r="P894" s="242">
        <f>I894+J894</f>
        <v>0</v>
      </c>
      <c r="Q894" s="242">
        <f>ROUND(I894*H894,2)</f>
        <v>0</v>
      </c>
      <c r="R894" s="242">
        <f>ROUND(J894*H894,2)</f>
        <v>0</v>
      </c>
      <c r="S894" s="90"/>
      <c r="T894" s="243">
        <f>S894*H894</f>
        <v>0</v>
      </c>
      <c r="U894" s="243">
        <v>0</v>
      </c>
      <c r="V894" s="243">
        <f>U894*H894</f>
        <v>0</v>
      </c>
      <c r="W894" s="243">
        <v>0</v>
      </c>
      <c r="X894" s="244">
        <f>W894*H894</f>
        <v>0</v>
      </c>
      <c r="Y894" s="37"/>
      <c r="Z894" s="37"/>
      <c r="AA894" s="37"/>
      <c r="AB894" s="37"/>
      <c r="AC894" s="37"/>
      <c r="AD894" s="37"/>
      <c r="AE894" s="37"/>
      <c r="AR894" s="245" t="s">
        <v>735</v>
      </c>
      <c r="AT894" s="245" t="s">
        <v>409</v>
      </c>
      <c r="AU894" s="245" t="s">
        <v>85</v>
      </c>
      <c r="AY894" s="16" t="s">
        <v>139</v>
      </c>
      <c r="BE894" s="246">
        <f>IF(O894="základní",K894,0)</f>
        <v>0</v>
      </c>
      <c r="BF894" s="246">
        <f>IF(O894="snížená",K894,0)</f>
        <v>0</v>
      </c>
      <c r="BG894" s="246">
        <f>IF(O894="zákl. přenesená",K894,0)</f>
        <v>0</v>
      </c>
      <c r="BH894" s="246">
        <f>IF(O894="sníž. přenesená",K894,0)</f>
        <v>0</v>
      </c>
      <c r="BI894" s="246">
        <f>IF(O894="nulová",K894,0)</f>
        <v>0</v>
      </c>
      <c r="BJ894" s="16" t="s">
        <v>85</v>
      </c>
      <c r="BK894" s="246">
        <f>ROUND(P894*H894,2)</f>
        <v>0</v>
      </c>
      <c r="BL894" s="16" t="s">
        <v>735</v>
      </c>
      <c r="BM894" s="245" t="s">
        <v>736</v>
      </c>
    </row>
    <row r="895" s="2" customFormat="1">
      <c r="A895" s="37"/>
      <c r="B895" s="38"/>
      <c r="C895" s="39"/>
      <c r="D895" s="247" t="s">
        <v>148</v>
      </c>
      <c r="E895" s="39"/>
      <c r="F895" s="248" t="s">
        <v>734</v>
      </c>
      <c r="G895" s="39"/>
      <c r="H895" s="39"/>
      <c r="I895" s="144"/>
      <c r="J895" s="144"/>
      <c r="K895" s="39"/>
      <c r="L895" s="39"/>
      <c r="M895" s="43"/>
      <c r="N895" s="249"/>
      <c r="O895" s="250"/>
      <c r="P895" s="90"/>
      <c r="Q895" s="90"/>
      <c r="R895" s="90"/>
      <c r="S895" s="90"/>
      <c r="T895" s="90"/>
      <c r="U895" s="90"/>
      <c r="V895" s="90"/>
      <c r="W895" s="90"/>
      <c r="X895" s="91"/>
      <c r="Y895" s="37"/>
      <c r="Z895" s="37"/>
      <c r="AA895" s="37"/>
      <c r="AB895" s="37"/>
      <c r="AC895" s="37"/>
      <c r="AD895" s="37"/>
      <c r="AE895" s="37"/>
      <c r="AT895" s="16" t="s">
        <v>148</v>
      </c>
      <c r="AU895" s="16" t="s">
        <v>85</v>
      </c>
    </row>
    <row r="896" s="13" customFormat="1">
      <c r="A896" s="13"/>
      <c r="B896" s="261"/>
      <c r="C896" s="262"/>
      <c r="D896" s="247" t="s">
        <v>149</v>
      </c>
      <c r="E896" s="263" t="s">
        <v>1</v>
      </c>
      <c r="F896" s="264" t="s">
        <v>186</v>
      </c>
      <c r="G896" s="262"/>
      <c r="H896" s="265">
        <v>5</v>
      </c>
      <c r="I896" s="266"/>
      <c r="J896" s="266"/>
      <c r="K896" s="262"/>
      <c r="L896" s="262"/>
      <c r="M896" s="267"/>
      <c r="N896" s="268"/>
      <c r="O896" s="269"/>
      <c r="P896" s="269"/>
      <c r="Q896" s="269"/>
      <c r="R896" s="269"/>
      <c r="S896" s="269"/>
      <c r="T896" s="269"/>
      <c r="U896" s="269"/>
      <c r="V896" s="269"/>
      <c r="W896" s="269"/>
      <c r="X896" s="270"/>
      <c r="Y896" s="13"/>
      <c r="Z896" s="13"/>
      <c r="AA896" s="13"/>
      <c r="AB896" s="13"/>
      <c r="AC896" s="13"/>
      <c r="AD896" s="13"/>
      <c r="AE896" s="13"/>
      <c r="AT896" s="271" t="s">
        <v>149</v>
      </c>
      <c r="AU896" s="271" t="s">
        <v>85</v>
      </c>
      <c r="AV896" s="13" t="s">
        <v>87</v>
      </c>
      <c r="AW896" s="13" t="s">
        <v>5</v>
      </c>
      <c r="AX896" s="13" t="s">
        <v>77</v>
      </c>
      <c r="AY896" s="271" t="s">
        <v>139</v>
      </c>
    </row>
    <row r="897" s="14" customFormat="1">
      <c r="A897" s="14"/>
      <c r="B897" s="272"/>
      <c r="C897" s="273"/>
      <c r="D897" s="247" t="s">
        <v>149</v>
      </c>
      <c r="E897" s="274" t="s">
        <v>1</v>
      </c>
      <c r="F897" s="275" t="s">
        <v>154</v>
      </c>
      <c r="G897" s="273"/>
      <c r="H897" s="276">
        <v>5</v>
      </c>
      <c r="I897" s="277"/>
      <c r="J897" s="277"/>
      <c r="K897" s="273"/>
      <c r="L897" s="273"/>
      <c r="M897" s="278"/>
      <c r="N897" s="279"/>
      <c r="O897" s="280"/>
      <c r="P897" s="280"/>
      <c r="Q897" s="280"/>
      <c r="R897" s="280"/>
      <c r="S897" s="280"/>
      <c r="T897" s="280"/>
      <c r="U897" s="280"/>
      <c r="V897" s="280"/>
      <c r="W897" s="280"/>
      <c r="X897" s="281"/>
      <c r="Y897" s="14"/>
      <c r="Z897" s="14"/>
      <c r="AA897" s="14"/>
      <c r="AB897" s="14"/>
      <c r="AC897" s="14"/>
      <c r="AD897" s="14"/>
      <c r="AE897" s="14"/>
      <c r="AT897" s="282" t="s">
        <v>149</v>
      </c>
      <c r="AU897" s="282" t="s">
        <v>85</v>
      </c>
      <c r="AV897" s="14" t="s">
        <v>146</v>
      </c>
      <c r="AW897" s="14" t="s">
        <v>5</v>
      </c>
      <c r="AX897" s="14" t="s">
        <v>85</v>
      </c>
      <c r="AY897" s="282" t="s">
        <v>139</v>
      </c>
    </row>
    <row r="898" s="2" customFormat="1" ht="33" customHeight="1">
      <c r="A898" s="37"/>
      <c r="B898" s="38"/>
      <c r="C898" s="283" t="s">
        <v>737</v>
      </c>
      <c r="D898" s="283" t="s">
        <v>409</v>
      </c>
      <c r="E898" s="284" t="s">
        <v>738</v>
      </c>
      <c r="F898" s="285" t="s">
        <v>739</v>
      </c>
      <c r="G898" s="286" t="s">
        <v>164</v>
      </c>
      <c r="H898" s="287">
        <v>5</v>
      </c>
      <c r="I898" s="288"/>
      <c r="J898" s="288"/>
      <c r="K898" s="289">
        <f>ROUND(P898*H898,2)</f>
        <v>0</v>
      </c>
      <c r="L898" s="285" t="s">
        <v>144</v>
      </c>
      <c r="M898" s="43"/>
      <c r="N898" s="290" t="s">
        <v>1</v>
      </c>
      <c r="O898" s="241" t="s">
        <v>40</v>
      </c>
      <c r="P898" s="242">
        <f>I898+J898</f>
        <v>0</v>
      </c>
      <c r="Q898" s="242">
        <f>ROUND(I898*H898,2)</f>
        <v>0</v>
      </c>
      <c r="R898" s="242">
        <f>ROUND(J898*H898,2)</f>
        <v>0</v>
      </c>
      <c r="S898" s="90"/>
      <c r="T898" s="243">
        <f>S898*H898</f>
        <v>0</v>
      </c>
      <c r="U898" s="243">
        <v>0</v>
      </c>
      <c r="V898" s="243">
        <f>U898*H898</f>
        <v>0</v>
      </c>
      <c r="W898" s="243">
        <v>0</v>
      </c>
      <c r="X898" s="244">
        <f>W898*H898</f>
        <v>0</v>
      </c>
      <c r="Y898" s="37"/>
      <c r="Z898" s="37"/>
      <c r="AA898" s="37"/>
      <c r="AB898" s="37"/>
      <c r="AC898" s="37"/>
      <c r="AD898" s="37"/>
      <c r="AE898" s="37"/>
      <c r="AR898" s="245" t="s">
        <v>735</v>
      </c>
      <c r="AT898" s="245" t="s">
        <v>409</v>
      </c>
      <c r="AU898" s="245" t="s">
        <v>85</v>
      </c>
      <c r="AY898" s="16" t="s">
        <v>139</v>
      </c>
      <c r="BE898" s="246">
        <f>IF(O898="základní",K898,0)</f>
        <v>0</v>
      </c>
      <c r="BF898" s="246">
        <f>IF(O898="snížená",K898,0)</f>
        <v>0</v>
      </c>
      <c r="BG898" s="246">
        <f>IF(O898="zákl. přenesená",K898,0)</f>
        <v>0</v>
      </c>
      <c r="BH898" s="246">
        <f>IF(O898="sníž. přenesená",K898,0)</f>
        <v>0</v>
      </c>
      <c r="BI898" s="246">
        <f>IF(O898="nulová",K898,0)</f>
        <v>0</v>
      </c>
      <c r="BJ898" s="16" t="s">
        <v>85</v>
      </c>
      <c r="BK898" s="246">
        <f>ROUND(P898*H898,2)</f>
        <v>0</v>
      </c>
      <c r="BL898" s="16" t="s">
        <v>735</v>
      </c>
      <c r="BM898" s="245" t="s">
        <v>740</v>
      </c>
    </row>
    <row r="899" s="2" customFormat="1">
      <c r="A899" s="37"/>
      <c r="B899" s="38"/>
      <c r="C899" s="39"/>
      <c r="D899" s="247" t="s">
        <v>148</v>
      </c>
      <c r="E899" s="39"/>
      <c r="F899" s="248" t="s">
        <v>741</v>
      </c>
      <c r="G899" s="39"/>
      <c r="H899" s="39"/>
      <c r="I899" s="144"/>
      <c r="J899" s="144"/>
      <c r="K899" s="39"/>
      <c r="L899" s="39"/>
      <c r="M899" s="43"/>
      <c r="N899" s="249"/>
      <c r="O899" s="250"/>
      <c r="P899" s="90"/>
      <c r="Q899" s="90"/>
      <c r="R899" s="90"/>
      <c r="S899" s="90"/>
      <c r="T899" s="90"/>
      <c r="U899" s="90"/>
      <c r="V899" s="90"/>
      <c r="W899" s="90"/>
      <c r="X899" s="91"/>
      <c r="Y899" s="37"/>
      <c r="Z899" s="37"/>
      <c r="AA899" s="37"/>
      <c r="AB899" s="37"/>
      <c r="AC899" s="37"/>
      <c r="AD899" s="37"/>
      <c r="AE899" s="37"/>
      <c r="AT899" s="16" t="s">
        <v>148</v>
      </c>
      <c r="AU899" s="16" t="s">
        <v>85</v>
      </c>
    </row>
    <row r="900" s="13" customFormat="1">
      <c r="A900" s="13"/>
      <c r="B900" s="261"/>
      <c r="C900" s="262"/>
      <c r="D900" s="247" t="s">
        <v>149</v>
      </c>
      <c r="E900" s="263" t="s">
        <v>1</v>
      </c>
      <c r="F900" s="264" t="s">
        <v>186</v>
      </c>
      <c r="G900" s="262"/>
      <c r="H900" s="265">
        <v>5</v>
      </c>
      <c r="I900" s="266"/>
      <c r="J900" s="266"/>
      <c r="K900" s="262"/>
      <c r="L900" s="262"/>
      <c r="M900" s="267"/>
      <c r="N900" s="268"/>
      <c r="O900" s="269"/>
      <c r="P900" s="269"/>
      <c r="Q900" s="269"/>
      <c r="R900" s="269"/>
      <c r="S900" s="269"/>
      <c r="T900" s="269"/>
      <c r="U900" s="269"/>
      <c r="V900" s="269"/>
      <c r="W900" s="269"/>
      <c r="X900" s="270"/>
      <c r="Y900" s="13"/>
      <c r="Z900" s="13"/>
      <c r="AA900" s="13"/>
      <c r="AB900" s="13"/>
      <c r="AC900" s="13"/>
      <c r="AD900" s="13"/>
      <c r="AE900" s="13"/>
      <c r="AT900" s="271" t="s">
        <v>149</v>
      </c>
      <c r="AU900" s="271" t="s">
        <v>85</v>
      </c>
      <c r="AV900" s="13" t="s">
        <v>87</v>
      </c>
      <c r="AW900" s="13" t="s">
        <v>5</v>
      </c>
      <c r="AX900" s="13" t="s">
        <v>77</v>
      </c>
      <c r="AY900" s="271" t="s">
        <v>139</v>
      </c>
    </row>
    <row r="901" s="14" customFormat="1">
      <c r="A901" s="14"/>
      <c r="B901" s="272"/>
      <c r="C901" s="273"/>
      <c r="D901" s="247" t="s">
        <v>149</v>
      </c>
      <c r="E901" s="274" t="s">
        <v>1</v>
      </c>
      <c r="F901" s="275" t="s">
        <v>154</v>
      </c>
      <c r="G901" s="273"/>
      <c r="H901" s="276">
        <v>5</v>
      </c>
      <c r="I901" s="277"/>
      <c r="J901" s="277"/>
      <c r="K901" s="273"/>
      <c r="L901" s="273"/>
      <c r="M901" s="278"/>
      <c r="N901" s="279"/>
      <c r="O901" s="280"/>
      <c r="P901" s="280"/>
      <c r="Q901" s="280"/>
      <c r="R901" s="280"/>
      <c r="S901" s="280"/>
      <c r="T901" s="280"/>
      <c r="U901" s="280"/>
      <c r="V901" s="280"/>
      <c r="W901" s="280"/>
      <c r="X901" s="281"/>
      <c r="Y901" s="14"/>
      <c r="Z901" s="14"/>
      <c r="AA901" s="14"/>
      <c r="AB901" s="14"/>
      <c r="AC901" s="14"/>
      <c r="AD901" s="14"/>
      <c r="AE901" s="14"/>
      <c r="AT901" s="282" t="s">
        <v>149</v>
      </c>
      <c r="AU901" s="282" t="s">
        <v>85</v>
      </c>
      <c r="AV901" s="14" t="s">
        <v>146</v>
      </c>
      <c r="AW901" s="14" t="s">
        <v>5</v>
      </c>
      <c r="AX901" s="14" t="s">
        <v>85</v>
      </c>
      <c r="AY901" s="282" t="s">
        <v>139</v>
      </c>
    </row>
    <row r="902" s="2" customFormat="1" ht="21.75" customHeight="1">
      <c r="A902" s="37"/>
      <c r="B902" s="38"/>
      <c r="C902" s="283" t="s">
        <v>742</v>
      </c>
      <c r="D902" s="283" t="s">
        <v>409</v>
      </c>
      <c r="E902" s="284" t="s">
        <v>743</v>
      </c>
      <c r="F902" s="285" t="s">
        <v>744</v>
      </c>
      <c r="G902" s="286" t="s">
        <v>164</v>
      </c>
      <c r="H902" s="287">
        <v>16</v>
      </c>
      <c r="I902" s="288"/>
      <c r="J902" s="288"/>
      <c r="K902" s="289">
        <f>ROUND(P902*H902,2)</f>
        <v>0</v>
      </c>
      <c r="L902" s="285" t="s">
        <v>144</v>
      </c>
      <c r="M902" s="43"/>
      <c r="N902" s="290" t="s">
        <v>1</v>
      </c>
      <c r="O902" s="241" t="s">
        <v>40</v>
      </c>
      <c r="P902" s="242">
        <f>I902+J902</f>
        <v>0</v>
      </c>
      <c r="Q902" s="242">
        <f>ROUND(I902*H902,2)</f>
        <v>0</v>
      </c>
      <c r="R902" s="242">
        <f>ROUND(J902*H902,2)</f>
        <v>0</v>
      </c>
      <c r="S902" s="90"/>
      <c r="T902" s="243">
        <f>S902*H902</f>
        <v>0</v>
      </c>
      <c r="U902" s="243">
        <v>0</v>
      </c>
      <c r="V902" s="243">
        <f>U902*H902</f>
        <v>0</v>
      </c>
      <c r="W902" s="243">
        <v>0</v>
      </c>
      <c r="X902" s="244">
        <f>W902*H902</f>
        <v>0</v>
      </c>
      <c r="Y902" s="37"/>
      <c r="Z902" s="37"/>
      <c r="AA902" s="37"/>
      <c r="AB902" s="37"/>
      <c r="AC902" s="37"/>
      <c r="AD902" s="37"/>
      <c r="AE902" s="37"/>
      <c r="AR902" s="245" t="s">
        <v>735</v>
      </c>
      <c r="AT902" s="245" t="s">
        <v>409</v>
      </c>
      <c r="AU902" s="245" t="s">
        <v>85</v>
      </c>
      <c r="AY902" s="16" t="s">
        <v>139</v>
      </c>
      <c r="BE902" s="246">
        <f>IF(O902="základní",K902,0)</f>
        <v>0</v>
      </c>
      <c r="BF902" s="246">
        <f>IF(O902="snížená",K902,0)</f>
        <v>0</v>
      </c>
      <c r="BG902" s="246">
        <f>IF(O902="zákl. přenesená",K902,0)</f>
        <v>0</v>
      </c>
      <c r="BH902" s="246">
        <f>IF(O902="sníž. přenesená",K902,0)</f>
        <v>0</v>
      </c>
      <c r="BI902" s="246">
        <f>IF(O902="nulová",K902,0)</f>
        <v>0</v>
      </c>
      <c r="BJ902" s="16" t="s">
        <v>85</v>
      </c>
      <c r="BK902" s="246">
        <f>ROUND(P902*H902,2)</f>
        <v>0</v>
      </c>
      <c r="BL902" s="16" t="s">
        <v>735</v>
      </c>
      <c r="BM902" s="245" t="s">
        <v>745</v>
      </c>
    </row>
    <row r="903" s="2" customFormat="1">
      <c r="A903" s="37"/>
      <c r="B903" s="38"/>
      <c r="C903" s="39"/>
      <c r="D903" s="247" t="s">
        <v>148</v>
      </c>
      <c r="E903" s="39"/>
      <c r="F903" s="248" t="s">
        <v>746</v>
      </c>
      <c r="G903" s="39"/>
      <c r="H903" s="39"/>
      <c r="I903" s="144"/>
      <c r="J903" s="144"/>
      <c r="K903" s="39"/>
      <c r="L903" s="39"/>
      <c r="M903" s="43"/>
      <c r="N903" s="249"/>
      <c r="O903" s="250"/>
      <c r="P903" s="90"/>
      <c r="Q903" s="90"/>
      <c r="R903" s="90"/>
      <c r="S903" s="90"/>
      <c r="T903" s="90"/>
      <c r="U903" s="90"/>
      <c r="V903" s="90"/>
      <c r="W903" s="90"/>
      <c r="X903" s="91"/>
      <c r="Y903" s="37"/>
      <c r="Z903" s="37"/>
      <c r="AA903" s="37"/>
      <c r="AB903" s="37"/>
      <c r="AC903" s="37"/>
      <c r="AD903" s="37"/>
      <c r="AE903" s="37"/>
      <c r="AT903" s="16" t="s">
        <v>148</v>
      </c>
      <c r="AU903" s="16" t="s">
        <v>85</v>
      </c>
    </row>
    <row r="904" s="12" customFormat="1">
      <c r="A904" s="12"/>
      <c r="B904" s="251"/>
      <c r="C904" s="252"/>
      <c r="D904" s="247" t="s">
        <v>149</v>
      </c>
      <c r="E904" s="253" t="s">
        <v>1</v>
      </c>
      <c r="F904" s="254" t="s">
        <v>167</v>
      </c>
      <c r="G904" s="252"/>
      <c r="H904" s="253" t="s">
        <v>1</v>
      </c>
      <c r="I904" s="255"/>
      <c r="J904" s="255"/>
      <c r="K904" s="252"/>
      <c r="L904" s="252"/>
      <c r="M904" s="256"/>
      <c r="N904" s="257"/>
      <c r="O904" s="258"/>
      <c r="P904" s="258"/>
      <c r="Q904" s="258"/>
      <c r="R904" s="258"/>
      <c r="S904" s="258"/>
      <c r="T904" s="258"/>
      <c r="U904" s="258"/>
      <c r="V904" s="258"/>
      <c r="W904" s="258"/>
      <c r="X904" s="259"/>
      <c r="Y904" s="12"/>
      <c r="Z904" s="12"/>
      <c r="AA904" s="12"/>
      <c r="AB904" s="12"/>
      <c r="AC904" s="12"/>
      <c r="AD904" s="12"/>
      <c r="AE904" s="12"/>
      <c r="AT904" s="260" t="s">
        <v>149</v>
      </c>
      <c r="AU904" s="260" t="s">
        <v>85</v>
      </c>
      <c r="AV904" s="12" t="s">
        <v>85</v>
      </c>
      <c r="AW904" s="12" t="s">
        <v>5</v>
      </c>
      <c r="AX904" s="12" t="s">
        <v>77</v>
      </c>
      <c r="AY904" s="260" t="s">
        <v>139</v>
      </c>
    </row>
    <row r="905" s="13" customFormat="1">
      <c r="A905" s="13"/>
      <c r="B905" s="261"/>
      <c r="C905" s="262"/>
      <c r="D905" s="247" t="s">
        <v>149</v>
      </c>
      <c r="E905" s="263" t="s">
        <v>1</v>
      </c>
      <c r="F905" s="264" t="s">
        <v>190</v>
      </c>
      <c r="G905" s="262"/>
      <c r="H905" s="265">
        <v>4</v>
      </c>
      <c r="I905" s="266"/>
      <c r="J905" s="266"/>
      <c r="K905" s="262"/>
      <c r="L905" s="262"/>
      <c r="M905" s="267"/>
      <c r="N905" s="268"/>
      <c r="O905" s="269"/>
      <c r="P905" s="269"/>
      <c r="Q905" s="269"/>
      <c r="R905" s="269"/>
      <c r="S905" s="269"/>
      <c r="T905" s="269"/>
      <c r="U905" s="269"/>
      <c r="V905" s="269"/>
      <c r="W905" s="269"/>
      <c r="X905" s="270"/>
      <c r="Y905" s="13"/>
      <c r="Z905" s="13"/>
      <c r="AA905" s="13"/>
      <c r="AB905" s="13"/>
      <c r="AC905" s="13"/>
      <c r="AD905" s="13"/>
      <c r="AE905" s="13"/>
      <c r="AT905" s="271" t="s">
        <v>149</v>
      </c>
      <c r="AU905" s="271" t="s">
        <v>85</v>
      </c>
      <c r="AV905" s="13" t="s">
        <v>87</v>
      </c>
      <c r="AW905" s="13" t="s">
        <v>5</v>
      </c>
      <c r="AX905" s="13" t="s">
        <v>77</v>
      </c>
      <c r="AY905" s="271" t="s">
        <v>139</v>
      </c>
    </row>
    <row r="906" s="12" customFormat="1">
      <c r="A906" s="12"/>
      <c r="B906" s="251"/>
      <c r="C906" s="252"/>
      <c r="D906" s="247" t="s">
        <v>149</v>
      </c>
      <c r="E906" s="253" t="s">
        <v>1</v>
      </c>
      <c r="F906" s="254" t="s">
        <v>170</v>
      </c>
      <c r="G906" s="252"/>
      <c r="H906" s="253" t="s">
        <v>1</v>
      </c>
      <c r="I906" s="255"/>
      <c r="J906" s="255"/>
      <c r="K906" s="252"/>
      <c r="L906" s="252"/>
      <c r="M906" s="256"/>
      <c r="N906" s="257"/>
      <c r="O906" s="258"/>
      <c r="P906" s="258"/>
      <c r="Q906" s="258"/>
      <c r="R906" s="258"/>
      <c r="S906" s="258"/>
      <c r="T906" s="258"/>
      <c r="U906" s="258"/>
      <c r="V906" s="258"/>
      <c r="W906" s="258"/>
      <c r="X906" s="259"/>
      <c r="Y906" s="12"/>
      <c r="Z906" s="12"/>
      <c r="AA906" s="12"/>
      <c r="AB906" s="12"/>
      <c r="AC906" s="12"/>
      <c r="AD906" s="12"/>
      <c r="AE906" s="12"/>
      <c r="AT906" s="260" t="s">
        <v>149</v>
      </c>
      <c r="AU906" s="260" t="s">
        <v>85</v>
      </c>
      <c r="AV906" s="12" t="s">
        <v>85</v>
      </c>
      <c r="AW906" s="12" t="s">
        <v>5</v>
      </c>
      <c r="AX906" s="12" t="s">
        <v>77</v>
      </c>
      <c r="AY906" s="260" t="s">
        <v>139</v>
      </c>
    </row>
    <row r="907" s="13" customFormat="1">
      <c r="A907" s="13"/>
      <c r="B907" s="261"/>
      <c r="C907" s="262"/>
      <c r="D907" s="247" t="s">
        <v>149</v>
      </c>
      <c r="E907" s="263" t="s">
        <v>1</v>
      </c>
      <c r="F907" s="264" t="s">
        <v>190</v>
      </c>
      <c r="G907" s="262"/>
      <c r="H907" s="265">
        <v>4</v>
      </c>
      <c r="I907" s="266"/>
      <c r="J907" s="266"/>
      <c r="K907" s="262"/>
      <c r="L907" s="262"/>
      <c r="M907" s="267"/>
      <c r="N907" s="268"/>
      <c r="O907" s="269"/>
      <c r="P907" s="269"/>
      <c r="Q907" s="269"/>
      <c r="R907" s="269"/>
      <c r="S907" s="269"/>
      <c r="T907" s="269"/>
      <c r="U907" s="269"/>
      <c r="V907" s="269"/>
      <c r="W907" s="269"/>
      <c r="X907" s="270"/>
      <c r="Y907" s="13"/>
      <c r="Z907" s="13"/>
      <c r="AA907" s="13"/>
      <c r="AB907" s="13"/>
      <c r="AC907" s="13"/>
      <c r="AD907" s="13"/>
      <c r="AE907" s="13"/>
      <c r="AT907" s="271" t="s">
        <v>149</v>
      </c>
      <c r="AU907" s="271" t="s">
        <v>85</v>
      </c>
      <c r="AV907" s="13" t="s">
        <v>87</v>
      </c>
      <c r="AW907" s="13" t="s">
        <v>5</v>
      </c>
      <c r="AX907" s="13" t="s">
        <v>77</v>
      </c>
      <c r="AY907" s="271" t="s">
        <v>139</v>
      </c>
    </row>
    <row r="908" s="12" customFormat="1">
      <c r="A908" s="12"/>
      <c r="B908" s="251"/>
      <c r="C908" s="252"/>
      <c r="D908" s="247" t="s">
        <v>149</v>
      </c>
      <c r="E908" s="253" t="s">
        <v>1</v>
      </c>
      <c r="F908" s="254" t="s">
        <v>173</v>
      </c>
      <c r="G908" s="252"/>
      <c r="H908" s="253" t="s">
        <v>1</v>
      </c>
      <c r="I908" s="255"/>
      <c r="J908" s="255"/>
      <c r="K908" s="252"/>
      <c r="L908" s="252"/>
      <c r="M908" s="256"/>
      <c r="N908" s="257"/>
      <c r="O908" s="258"/>
      <c r="P908" s="258"/>
      <c r="Q908" s="258"/>
      <c r="R908" s="258"/>
      <c r="S908" s="258"/>
      <c r="T908" s="258"/>
      <c r="U908" s="258"/>
      <c r="V908" s="258"/>
      <c r="W908" s="258"/>
      <c r="X908" s="259"/>
      <c r="Y908" s="12"/>
      <c r="Z908" s="12"/>
      <c r="AA908" s="12"/>
      <c r="AB908" s="12"/>
      <c r="AC908" s="12"/>
      <c r="AD908" s="12"/>
      <c r="AE908" s="12"/>
      <c r="AT908" s="260" t="s">
        <v>149</v>
      </c>
      <c r="AU908" s="260" t="s">
        <v>85</v>
      </c>
      <c r="AV908" s="12" t="s">
        <v>85</v>
      </c>
      <c r="AW908" s="12" t="s">
        <v>5</v>
      </c>
      <c r="AX908" s="12" t="s">
        <v>77</v>
      </c>
      <c r="AY908" s="260" t="s">
        <v>139</v>
      </c>
    </row>
    <row r="909" s="13" customFormat="1">
      <c r="A909" s="13"/>
      <c r="B909" s="261"/>
      <c r="C909" s="262"/>
      <c r="D909" s="247" t="s">
        <v>149</v>
      </c>
      <c r="E909" s="263" t="s">
        <v>1</v>
      </c>
      <c r="F909" s="264" t="s">
        <v>190</v>
      </c>
      <c r="G909" s="262"/>
      <c r="H909" s="265">
        <v>4</v>
      </c>
      <c r="I909" s="266"/>
      <c r="J909" s="266"/>
      <c r="K909" s="262"/>
      <c r="L909" s="262"/>
      <c r="M909" s="267"/>
      <c r="N909" s="268"/>
      <c r="O909" s="269"/>
      <c r="P909" s="269"/>
      <c r="Q909" s="269"/>
      <c r="R909" s="269"/>
      <c r="S909" s="269"/>
      <c r="T909" s="269"/>
      <c r="U909" s="269"/>
      <c r="V909" s="269"/>
      <c r="W909" s="269"/>
      <c r="X909" s="270"/>
      <c r="Y909" s="13"/>
      <c r="Z909" s="13"/>
      <c r="AA909" s="13"/>
      <c r="AB909" s="13"/>
      <c r="AC909" s="13"/>
      <c r="AD909" s="13"/>
      <c r="AE909" s="13"/>
      <c r="AT909" s="271" t="s">
        <v>149</v>
      </c>
      <c r="AU909" s="271" t="s">
        <v>85</v>
      </c>
      <c r="AV909" s="13" t="s">
        <v>87</v>
      </c>
      <c r="AW909" s="13" t="s">
        <v>5</v>
      </c>
      <c r="AX909" s="13" t="s">
        <v>77</v>
      </c>
      <c r="AY909" s="271" t="s">
        <v>139</v>
      </c>
    </row>
    <row r="910" s="12" customFormat="1">
      <c r="A910" s="12"/>
      <c r="B910" s="251"/>
      <c r="C910" s="252"/>
      <c r="D910" s="247" t="s">
        <v>149</v>
      </c>
      <c r="E910" s="253" t="s">
        <v>1</v>
      </c>
      <c r="F910" s="254" t="s">
        <v>191</v>
      </c>
      <c r="G910" s="252"/>
      <c r="H910" s="253" t="s">
        <v>1</v>
      </c>
      <c r="I910" s="255"/>
      <c r="J910" s="255"/>
      <c r="K910" s="252"/>
      <c r="L910" s="252"/>
      <c r="M910" s="256"/>
      <c r="N910" s="257"/>
      <c r="O910" s="258"/>
      <c r="P910" s="258"/>
      <c r="Q910" s="258"/>
      <c r="R910" s="258"/>
      <c r="S910" s="258"/>
      <c r="T910" s="258"/>
      <c r="U910" s="258"/>
      <c r="V910" s="258"/>
      <c r="W910" s="258"/>
      <c r="X910" s="259"/>
      <c r="Y910" s="12"/>
      <c r="Z910" s="12"/>
      <c r="AA910" s="12"/>
      <c r="AB910" s="12"/>
      <c r="AC910" s="12"/>
      <c r="AD910" s="12"/>
      <c r="AE910" s="12"/>
      <c r="AT910" s="260" t="s">
        <v>149</v>
      </c>
      <c r="AU910" s="260" t="s">
        <v>85</v>
      </c>
      <c r="AV910" s="12" t="s">
        <v>85</v>
      </c>
      <c r="AW910" s="12" t="s">
        <v>5</v>
      </c>
      <c r="AX910" s="12" t="s">
        <v>77</v>
      </c>
      <c r="AY910" s="260" t="s">
        <v>139</v>
      </c>
    </row>
    <row r="911" s="13" customFormat="1">
      <c r="A911" s="13"/>
      <c r="B911" s="261"/>
      <c r="C911" s="262"/>
      <c r="D911" s="247" t="s">
        <v>149</v>
      </c>
      <c r="E911" s="263" t="s">
        <v>1</v>
      </c>
      <c r="F911" s="264" t="s">
        <v>87</v>
      </c>
      <c r="G911" s="262"/>
      <c r="H911" s="265">
        <v>2</v>
      </c>
      <c r="I911" s="266"/>
      <c r="J911" s="266"/>
      <c r="K911" s="262"/>
      <c r="L911" s="262"/>
      <c r="M911" s="267"/>
      <c r="N911" s="268"/>
      <c r="O911" s="269"/>
      <c r="P911" s="269"/>
      <c r="Q911" s="269"/>
      <c r="R911" s="269"/>
      <c r="S911" s="269"/>
      <c r="T911" s="269"/>
      <c r="U911" s="269"/>
      <c r="V911" s="269"/>
      <c r="W911" s="269"/>
      <c r="X911" s="270"/>
      <c r="Y911" s="13"/>
      <c r="Z911" s="13"/>
      <c r="AA911" s="13"/>
      <c r="AB911" s="13"/>
      <c r="AC911" s="13"/>
      <c r="AD911" s="13"/>
      <c r="AE911" s="13"/>
      <c r="AT911" s="271" t="s">
        <v>149</v>
      </c>
      <c r="AU911" s="271" t="s">
        <v>85</v>
      </c>
      <c r="AV911" s="13" t="s">
        <v>87</v>
      </c>
      <c r="AW911" s="13" t="s">
        <v>5</v>
      </c>
      <c r="AX911" s="13" t="s">
        <v>77</v>
      </c>
      <c r="AY911" s="271" t="s">
        <v>139</v>
      </c>
    </row>
    <row r="912" s="12" customFormat="1">
      <c r="A912" s="12"/>
      <c r="B912" s="251"/>
      <c r="C912" s="252"/>
      <c r="D912" s="247" t="s">
        <v>149</v>
      </c>
      <c r="E912" s="253" t="s">
        <v>1</v>
      </c>
      <c r="F912" s="254" t="s">
        <v>192</v>
      </c>
      <c r="G912" s="252"/>
      <c r="H912" s="253" t="s">
        <v>1</v>
      </c>
      <c r="I912" s="255"/>
      <c r="J912" s="255"/>
      <c r="K912" s="252"/>
      <c r="L912" s="252"/>
      <c r="M912" s="256"/>
      <c r="N912" s="257"/>
      <c r="O912" s="258"/>
      <c r="P912" s="258"/>
      <c r="Q912" s="258"/>
      <c r="R912" s="258"/>
      <c r="S912" s="258"/>
      <c r="T912" s="258"/>
      <c r="U912" s="258"/>
      <c r="V912" s="258"/>
      <c r="W912" s="258"/>
      <c r="X912" s="259"/>
      <c r="Y912" s="12"/>
      <c r="Z912" s="12"/>
      <c r="AA912" s="12"/>
      <c r="AB912" s="12"/>
      <c r="AC912" s="12"/>
      <c r="AD912" s="12"/>
      <c r="AE912" s="12"/>
      <c r="AT912" s="260" t="s">
        <v>149</v>
      </c>
      <c r="AU912" s="260" t="s">
        <v>85</v>
      </c>
      <c r="AV912" s="12" t="s">
        <v>85</v>
      </c>
      <c r="AW912" s="12" t="s">
        <v>5</v>
      </c>
      <c r="AX912" s="12" t="s">
        <v>77</v>
      </c>
      <c r="AY912" s="260" t="s">
        <v>139</v>
      </c>
    </row>
    <row r="913" s="13" customFormat="1">
      <c r="A913" s="13"/>
      <c r="B913" s="261"/>
      <c r="C913" s="262"/>
      <c r="D913" s="247" t="s">
        <v>149</v>
      </c>
      <c r="E913" s="263" t="s">
        <v>1</v>
      </c>
      <c r="F913" s="264" t="s">
        <v>87</v>
      </c>
      <c r="G913" s="262"/>
      <c r="H913" s="265">
        <v>2</v>
      </c>
      <c r="I913" s="266"/>
      <c r="J913" s="266"/>
      <c r="K913" s="262"/>
      <c r="L913" s="262"/>
      <c r="M913" s="267"/>
      <c r="N913" s="268"/>
      <c r="O913" s="269"/>
      <c r="P913" s="269"/>
      <c r="Q913" s="269"/>
      <c r="R913" s="269"/>
      <c r="S913" s="269"/>
      <c r="T913" s="269"/>
      <c r="U913" s="269"/>
      <c r="V913" s="269"/>
      <c r="W913" s="269"/>
      <c r="X913" s="270"/>
      <c r="Y913" s="13"/>
      <c r="Z913" s="13"/>
      <c r="AA913" s="13"/>
      <c r="AB913" s="13"/>
      <c r="AC913" s="13"/>
      <c r="AD913" s="13"/>
      <c r="AE913" s="13"/>
      <c r="AT913" s="271" t="s">
        <v>149</v>
      </c>
      <c r="AU913" s="271" t="s">
        <v>85</v>
      </c>
      <c r="AV913" s="13" t="s">
        <v>87</v>
      </c>
      <c r="AW913" s="13" t="s">
        <v>5</v>
      </c>
      <c r="AX913" s="13" t="s">
        <v>77</v>
      </c>
      <c r="AY913" s="271" t="s">
        <v>139</v>
      </c>
    </row>
    <row r="914" s="14" customFormat="1">
      <c r="A914" s="14"/>
      <c r="B914" s="272"/>
      <c r="C914" s="273"/>
      <c r="D914" s="247" t="s">
        <v>149</v>
      </c>
      <c r="E914" s="274" t="s">
        <v>1</v>
      </c>
      <c r="F914" s="275" t="s">
        <v>154</v>
      </c>
      <c r="G914" s="273"/>
      <c r="H914" s="276">
        <v>16</v>
      </c>
      <c r="I914" s="277"/>
      <c r="J914" s="277"/>
      <c r="K914" s="273"/>
      <c r="L914" s="273"/>
      <c r="M914" s="278"/>
      <c r="N914" s="279"/>
      <c r="O914" s="280"/>
      <c r="P914" s="280"/>
      <c r="Q914" s="280"/>
      <c r="R914" s="280"/>
      <c r="S914" s="280"/>
      <c r="T914" s="280"/>
      <c r="U914" s="280"/>
      <c r="V914" s="280"/>
      <c r="W914" s="280"/>
      <c r="X914" s="281"/>
      <c r="Y914" s="14"/>
      <c r="Z914" s="14"/>
      <c r="AA914" s="14"/>
      <c r="AB914" s="14"/>
      <c r="AC914" s="14"/>
      <c r="AD914" s="14"/>
      <c r="AE914" s="14"/>
      <c r="AT914" s="282" t="s">
        <v>149</v>
      </c>
      <c r="AU914" s="282" t="s">
        <v>85</v>
      </c>
      <c r="AV914" s="14" t="s">
        <v>146</v>
      </c>
      <c r="AW914" s="14" t="s">
        <v>5</v>
      </c>
      <c r="AX914" s="14" t="s">
        <v>85</v>
      </c>
      <c r="AY914" s="282" t="s">
        <v>139</v>
      </c>
    </row>
    <row r="915" s="11" customFormat="1" ht="25.92" customHeight="1">
      <c r="A915" s="11"/>
      <c r="B915" s="216"/>
      <c r="C915" s="217"/>
      <c r="D915" s="218" t="s">
        <v>76</v>
      </c>
      <c r="E915" s="219" t="s">
        <v>747</v>
      </c>
      <c r="F915" s="219" t="s">
        <v>748</v>
      </c>
      <c r="G915" s="217"/>
      <c r="H915" s="217"/>
      <c r="I915" s="220"/>
      <c r="J915" s="220"/>
      <c r="K915" s="221">
        <f>BK915</f>
        <v>0</v>
      </c>
      <c r="L915" s="217"/>
      <c r="M915" s="222"/>
      <c r="N915" s="223"/>
      <c r="O915" s="224"/>
      <c r="P915" s="224"/>
      <c r="Q915" s="225">
        <f>SUM(Q916:Q962)</f>
        <v>0</v>
      </c>
      <c r="R915" s="225">
        <f>SUM(R916:R962)</f>
        <v>0</v>
      </c>
      <c r="S915" s="224"/>
      <c r="T915" s="226">
        <f>SUM(T916:T962)</f>
        <v>0</v>
      </c>
      <c r="U915" s="224"/>
      <c r="V915" s="226">
        <f>SUM(V916:V962)</f>
        <v>0</v>
      </c>
      <c r="W915" s="224"/>
      <c r="X915" s="227">
        <f>SUM(X916:X962)</f>
        <v>0</v>
      </c>
      <c r="Y915" s="11"/>
      <c r="Z915" s="11"/>
      <c r="AA915" s="11"/>
      <c r="AB915" s="11"/>
      <c r="AC915" s="11"/>
      <c r="AD915" s="11"/>
      <c r="AE915" s="11"/>
      <c r="AR915" s="228" t="s">
        <v>186</v>
      </c>
      <c r="AT915" s="229" t="s">
        <v>76</v>
      </c>
      <c r="AU915" s="229" t="s">
        <v>77</v>
      </c>
      <c r="AY915" s="228" t="s">
        <v>139</v>
      </c>
      <c r="BK915" s="230">
        <f>SUM(BK916:BK962)</f>
        <v>0</v>
      </c>
    </row>
    <row r="916" s="2" customFormat="1" ht="44.25" customHeight="1">
      <c r="A916" s="37"/>
      <c r="B916" s="38"/>
      <c r="C916" s="283" t="s">
        <v>749</v>
      </c>
      <c r="D916" s="283" t="s">
        <v>409</v>
      </c>
      <c r="E916" s="284" t="s">
        <v>750</v>
      </c>
      <c r="F916" s="285" t="s">
        <v>751</v>
      </c>
      <c r="G916" s="286" t="s">
        <v>364</v>
      </c>
      <c r="H916" s="287">
        <v>11.279999999999999</v>
      </c>
      <c r="I916" s="288"/>
      <c r="J916" s="288"/>
      <c r="K916" s="289">
        <f>ROUND(P916*H916,2)</f>
        <v>0</v>
      </c>
      <c r="L916" s="285" t="s">
        <v>144</v>
      </c>
      <c r="M916" s="43"/>
      <c r="N916" s="290" t="s">
        <v>1</v>
      </c>
      <c r="O916" s="241" t="s">
        <v>40</v>
      </c>
      <c r="P916" s="242">
        <f>I916+J916</f>
        <v>0</v>
      </c>
      <c r="Q916" s="242">
        <f>ROUND(I916*H916,2)</f>
        <v>0</v>
      </c>
      <c r="R916" s="242">
        <f>ROUND(J916*H916,2)</f>
        <v>0</v>
      </c>
      <c r="S916" s="90"/>
      <c r="T916" s="243">
        <f>S916*H916</f>
        <v>0</v>
      </c>
      <c r="U916" s="243">
        <v>0</v>
      </c>
      <c r="V916" s="243">
        <f>U916*H916</f>
        <v>0</v>
      </c>
      <c r="W916" s="243">
        <v>0</v>
      </c>
      <c r="X916" s="244">
        <f>W916*H916</f>
        <v>0</v>
      </c>
      <c r="Y916" s="37"/>
      <c r="Z916" s="37"/>
      <c r="AA916" s="37"/>
      <c r="AB916" s="37"/>
      <c r="AC916" s="37"/>
      <c r="AD916" s="37"/>
      <c r="AE916" s="37"/>
      <c r="AR916" s="245" t="s">
        <v>735</v>
      </c>
      <c r="AT916" s="245" t="s">
        <v>409</v>
      </c>
      <c r="AU916" s="245" t="s">
        <v>85</v>
      </c>
      <c r="AY916" s="16" t="s">
        <v>139</v>
      </c>
      <c r="BE916" s="246">
        <f>IF(O916="základní",K916,0)</f>
        <v>0</v>
      </c>
      <c r="BF916" s="246">
        <f>IF(O916="snížená",K916,0)</f>
        <v>0</v>
      </c>
      <c r="BG916" s="246">
        <f>IF(O916="zákl. přenesená",K916,0)</f>
        <v>0</v>
      </c>
      <c r="BH916" s="246">
        <f>IF(O916="sníž. přenesená",K916,0)</f>
        <v>0</v>
      </c>
      <c r="BI916" s="246">
        <f>IF(O916="nulová",K916,0)</f>
        <v>0</v>
      </c>
      <c r="BJ916" s="16" t="s">
        <v>85</v>
      </c>
      <c r="BK916" s="246">
        <f>ROUND(P916*H916,2)</f>
        <v>0</v>
      </c>
      <c r="BL916" s="16" t="s">
        <v>735</v>
      </c>
      <c r="BM916" s="245" t="s">
        <v>752</v>
      </c>
    </row>
    <row r="917" s="2" customFormat="1">
      <c r="A917" s="37"/>
      <c r="B917" s="38"/>
      <c r="C917" s="39"/>
      <c r="D917" s="247" t="s">
        <v>148</v>
      </c>
      <c r="E917" s="39"/>
      <c r="F917" s="248" t="s">
        <v>753</v>
      </c>
      <c r="G917" s="39"/>
      <c r="H917" s="39"/>
      <c r="I917" s="144"/>
      <c r="J917" s="144"/>
      <c r="K917" s="39"/>
      <c r="L917" s="39"/>
      <c r="M917" s="43"/>
      <c r="N917" s="249"/>
      <c r="O917" s="250"/>
      <c r="P917" s="90"/>
      <c r="Q917" s="90"/>
      <c r="R917" s="90"/>
      <c r="S917" s="90"/>
      <c r="T917" s="90"/>
      <c r="U917" s="90"/>
      <c r="V917" s="90"/>
      <c r="W917" s="90"/>
      <c r="X917" s="91"/>
      <c r="Y917" s="37"/>
      <c r="Z917" s="37"/>
      <c r="AA917" s="37"/>
      <c r="AB917" s="37"/>
      <c r="AC917" s="37"/>
      <c r="AD917" s="37"/>
      <c r="AE917" s="37"/>
      <c r="AT917" s="16" t="s">
        <v>148</v>
      </c>
      <c r="AU917" s="16" t="s">
        <v>85</v>
      </c>
    </row>
    <row r="918" s="12" customFormat="1">
      <c r="A918" s="12"/>
      <c r="B918" s="251"/>
      <c r="C918" s="252"/>
      <c r="D918" s="247" t="s">
        <v>149</v>
      </c>
      <c r="E918" s="253" t="s">
        <v>1</v>
      </c>
      <c r="F918" s="254" t="s">
        <v>754</v>
      </c>
      <c r="G918" s="252"/>
      <c r="H918" s="253" t="s">
        <v>1</v>
      </c>
      <c r="I918" s="255"/>
      <c r="J918" s="255"/>
      <c r="K918" s="252"/>
      <c r="L918" s="252"/>
      <c r="M918" s="256"/>
      <c r="N918" s="257"/>
      <c r="O918" s="258"/>
      <c r="P918" s="258"/>
      <c r="Q918" s="258"/>
      <c r="R918" s="258"/>
      <c r="S918" s="258"/>
      <c r="T918" s="258"/>
      <c r="U918" s="258"/>
      <c r="V918" s="258"/>
      <c r="W918" s="258"/>
      <c r="X918" s="259"/>
      <c r="Y918" s="12"/>
      <c r="Z918" s="12"/>
      <c r="AA918" s="12"/>
      <c r="AB918" s="12"/>
      <c r="AC918" s="12"/>
      <c r="AD918" s="12"/>
      <c r="AE918" s="12"/>
      <c r="AT918" s="260" t="s">
        <v>149</v>
      </c>
      <c r="AU918" s="260" t="s">
        <v>85</v>
      </c>
      <c r="AV918" s="12" t="s">
        <v>85</v>
      </c>
      <c r="AW918" s="12" t="s">
        <v>5</v>
      </c>
      <c r="AX918" s="12" t="s">
        <v>77</v>
      </c>
      <c r="AY918" s="260" t="s">
        <v>139</v>
      </c>
    </row>
    <row r="919" s="13" customFormat="1">
      <c r="A919" s="13"/>
      <c r="B919" s="261"/>
      <c r="C919" s="262"/>
      <c r="D919" s="247" t="s">
        <v>149</v>
      </c>
      <c r="E919" s="263" t="s">
        <v>1</v>
      </c>
      <c r="F919" s="264" t="s">
        <v>755</v>
      </c>
      <c r="G919" s="262"/>
      <c r="H919" s="265">
        <v>11.279999999999999</v>
      </c>
      <c r="I919" s="266"/>
      <c r="J919" s="266"/>
      <c r="K919" s="262"/>
      <c r="L919" s="262"/>
      <c r="M919" s="267"/>
      <c r="N919" s="268"/>
      <c r="O919" s="269"/>
      <c r="P919" s="269"/>
      <c r="Q919" s="269"/>
      <c r="R919" s="269"/>
      <c r="S919" s="269"/>
      <c r="T919" s="269"/>
      <c r="U919" s="269"/>
      <c r="V919" s="269"/>
      <c r="W919" s="269"/>
      <c r="X919" s="270"/>
      <c r="Y919" s="13"/>
      <c r="Z919" s="13"/>
      <c r="AA919" s="13"/>
      <c r="AB919" s="13"/>
      <c r="AC919" s="13"/>
      <c r="AD919" s="13"/>
      <c r="AE919" s="13"/>
      <c r="AT919" s="271" t="s">
        <v>149</v>
      </c>
      <c r="AU919" s="271" t="s">
        <v>85</v>
      </c>
      <c r="AV919" s="13" t="s">
        <v>87</v>
      </c>
      <c r="AW919" s="13" t="s">
        <v>5</v>
      </c>
      <c r="AX919" s="13" t="s">
        <v>77</v>
      </c>
      <c r="AY919" s="271" t="s">
        <v>139</v>
      </c>
    </row>
    <row r="920" s="14" customFormat="1">
      <c r="A920" s="14"/>
      <c r="B920" s="272"/>
      <c r="C920" s="273"/>
      <c r="D920" s="247" t="s">
        <v>149</v>
      </c>
      <c r="E920" s="274" t="s">
        <v>1</v>
      </c>
      <c r="F920" s="275" t="s">
        <v>154</v>
      </c>
      <c r="G920" s="273"/>
      <c r="H920" s="276">
        <v>11.279999999999999</v>
      </c>
      <c r="I920" s="277"/>
      <c r="J920" s="277"/>
      <c r="K920" s="273"/>
      <c r="L920" s="273"/>
      <c r="M920" s="278"/>
      <c r="N920" s="279"/>
      <c r="O920" s="280"/>
      <c r="P920" s="280"/>
      <c r="Q920" s="280"/>
      <c r="R920" s="280"/>
      <c r="S920" s="280"/>
      <c r="T920" s="280"/>
      <c r="U920" s="280"/>
      <c r="V920" s="280"/>
      <c r="W920" s="280"/>
      <c r="X920" s="281"/>
      <c r="Y920" s="14"/>
      <c r="Z920" s="14"/>
      <c r="AA920" s="14"/>
      <c r="AB920" s="14"/>
      <c r="AC920" s="14"/>
      <c r="AD920" s="14"/>
      <c r="AE920" s="14"/>
      <c r="AT920" s="282" t="s">
        <v>149</v>
      </c>
      <c r="AU920" s="282" t="s">
        <v>85</v>
      </c>
      <c r="AV920" s="14" t="s">
        <v>146</v>
      </c>
      <c r="AW920" s="14" t="s">
        <v>5</v>
      </c>
      <c r="AX920" s="14" t="s">
        <v>85</v>
      </c>
      <c r="AY920" s="282" t="s">
        <v>139</v>
      </c>
    </row>
    <row r="921" s="2" customFormat="1" ht="44.25" customHeight="1">
      <c r="A921" s="37"/>
      <c r="B921" s="38"/>
      <c r="C921" s="283" t="s">
        <v>756</v>
      </c>
      <c r="D921" s="283" t="s">
        <v>409</v>
      </c>
      <c r="E921" s="284" t="s">
        <v>757</v>
      </c>
      <c r="F921" s="285" t="s">
        <v>758</v>
      </c>
      <c r="G921" s="286" t="s">
        <v>364</v>
      </c>
      <c r="H921" s="287">
        <v>4525.7399999999998</v>
      </c>
      <c r="I921" s="288"/>
      <c r="J921" s="288"/>
      <c r="K921" s="289">
        <f>ROUND(P921*H921,2)</f>
        <v>0</v>
      </c>
      <c r="L921" s="285" t="s">
        <v>144</v>
      </c>
      <c r="M921" s="43"/>
      <c r="N921" s="290" t="s">
        <v>1</v>
      </c>
      <c r="O921" s="241" t="s">
        <v>40</v>
      </c>
      <c r="P921" s="242">
        <f>I921+J921</f>
        <v>0</v>
      </c>
      <c r="Q921" s="242">
        <f>ROUND(I921*H921,2)</f>
        <v>0</v>
      </c>
      <c r="R921" s="242">
        <f>ROUND(J921*H921,2)</f>
        <v>0</v>
      </c>
      <c r="S921" s="90"/>
      <c r="T921" s="243">
        <f>S921*H921</f>
        <v>0</v>
      </c>
      <c r="U921" s="243">
        <v>0</v>
      </c>
      <c r="V921" s="243">
        <f>U921*H921</f>
        <v>0</v>
      </c>
      <c r="W921" s="243">
        <v>0</v>
      </c>
      <c r="X921" s="244">
        <f>W921*H921</f>
        <v>0</v>
      </c>
      <c r="Y921" s="37"/>
      <c r="Z921" s="37"/>
      <c r="AA921" s="37"/>
      <c r="AB921" s="37"/>
      <c r="AC921" s="37"/>
      <c r="AD921" s="37"/>
      <c r="AE921" s="37"/>
      <c r="AR921" s="245" t="s">
        <v>735</v>
      </c>
      <c r="AT921" s="245" t="s">
        <v>409</v>
      </c>
      <c r="AU921" s="245" t="s">
        <v>85</v>
      </c>
      <c r="AY921" s="16" t="s">
        <v>139</v>
      </c>
      <c r="BE921" s="246">
        <f>IF(O921="základní",K921,0)</f>
        <v>0</v>
      </c>
      <c r="BF921" s="246">
        <f>IF(O921="snížená",K921,0)</f>
        <v>0</v>
      </c>
      <c r="BG921" s="246">
        <f>IF(O921="zákl. přenesená",K921,0)</f>
        <v>0</v>
      </c>
      <c r="BH921" s="246">
        <f>IF(O921="sníž. přenesená",K921,0)</f>
        <v>0</v>
      </c>
      <c r="BI921" s="246">
        <f>IF(O921="nulová",K921,0)</f>
        <v>0</v>
      </c>
      <c r="BJ921" s="16" t="s">
        <v>85</v>
      </c>
      <c r="BK921" s="246">
        <f>ROUND(P921*H921,2)</f>
        <v>0</v>
      </c>
      <c r="BL921" s="16" t="s">
        <v>735</v>
      </c>
      <c r="BM921" s="245" t="s">
        <v>759</v>
      </c>
    </row>
    <row r="922" s="2" customFormat="1">
      <c r="A922" s="37"/>
      <c r="B922" s="38"/>
      <c r="C922" s="39"/>
      <c r="D922" s="247" t="s">
        <v>148</v>
      </c>
      <c r="E922" s="39"/>
      <c r="F922" s="248" t="s">
        <v>760</v>
      </c>
      <c r="G922" s="39"/>
      <c r="H922" s="39"/>
      <c r="I922" s="144"/>
      <c r="J922" s="144"/>
      <c r="K922" s="39"/>
      <c r="L922" s="39"/>
      <c r="M922" s="43"/>
      <c r="N922" s="249"/>
      <c r="O922" s="250"/>
      <c r="P922" s="90"/>
      <c r="Q922" s="90"/>
      <c r="R922" s="90"/>
      <c r="S922" s="90"/>
      <c r="T922" s="90"/>
      <c r="U922" s="90"/>
      <c r="V922" s="90"/>
      <c r="W922" s="90"/>
      <c r="X922" s="91"/>
      <c r="Y922" s="37"/>
      <c r="Z922" s="37"/>
      <c r="AA922" s="37"/>
      <c r="AB922" s="37"/>
      <c r="AC922" s="37"/>
      <c r="AD922" s="37"/>
      <c r="AE922" s="37"/>
      <c r="AT922" s="16" t="s">
        <v>148</v>
      </c>
      <c r="AU922" s="16" t="s">
        <v>85</v>
      </c>
    </row>
    <row r="923" s="12" customFormat="1">
      <c r="A923" s="12"/>
      <c r="B923" s="251"/>
      <c r="C923" s="252"/>
      <c r="D923" s="247" t="s">
        <v>149</v>
      </c>
      <c r="E923" s="253" t="s">
        <v>1</v>
      </c>
      <c r="F923" s="254" t="s">
        <v>761</v>
      </c>
      <c r="G923" s="252"/>
      <c r="H923" s="253" t="s">
        <v>1</v>
      </c>
      <c r="I923" s="255"/>
      <c r="J923" s="255"/>
      <c r="K923" s="252"/>
      <c r="L923" s="252"/>
      <c r="M923" s="256"/>
      <c r="N923" s="257"/>
      <c r="O923" s="258"/>
      <c r="P923" s="258"/>
      <c r="Q923" s="258"/>
      <c r="R923" s="258"/>
      <c r="S923" s="258"/>
      <c r="T923" s="258"/>
      <c r="U923" s="258"/>
      <c r="V923" s="258"/>
      <c r="W923" s="258"/>
      <c r="X923" s="259"/>
      <c r="Y923" s="12"/>
      <c r="Z923" s="12"/>
      <c r="AA923" s="12"/>
      <c r="AB923" s="12"/>
      <c r="AC923" s="12"/>
      <c r="AD923" s="12"/>
      <c r="AE923" s="12"/>
      <c r="AT923" s="260" t="s">
        <v>149</v>
      </c>
      <c r="AU923" s="260" t="s">
        <v>85</v>
      </c>
      <c r="AV923" s="12" t="s">
        <v>85</v>
      </c>
      <c r="AW923" s="12" t="s">
        <v>5</v>
      </c>
      <c r="AX923" s="12" t="s">
        <v>77</v>
      </c>
      <c r="AY923" s="260" t="s">
        <v>139</v>
      </c>
    </row>
    <row r="924" s="13" customFormat="1">
      <c r="A924" s="13"/>
      <c r="B924" s="261"/>
      <c r="C924" s="262"/>
      <c r="D924" s="247" t="s">
        <v>149</v>
      </c>
      <c r="E924" s="263" t="s">
        <v>1</v>
      </c>
      <c r="F924" s="264" t="s">
        <v>762</v>
      </c>
      <c r="G924" s="262"/>
      <c r="H924" s="265">
        <v>4524.2399999999998</v>
      </c>
      <c r="I924" s="266"/>
      <c r="J924" s="266"/>
      <c r="K924" s="262"/>
      <c r="L924" s="262"/>
      <c r="M924" s="267"/>
      <c r="N924" s="268"/>
      <c r="O924" s="269"/>
      <c r="P924" s="269"/>
      <c r="Q924" s="269"/>
      <c r="R924" s="269"/>
      <c r="S924" s="269"/>
      <c r="T924" s="269"/>
      <c r="U924" s="269"/>
      <c r="V924" s="269"/>
      <c r="W924" s="269"/>
      <c r="X924" s="270"/>
      <c r="Y924" s="13"/>
      <c r="Z924" s="13"/>
      <c r="AA924" s="13"/>
      <c r="AB924" s="13"/>
      <c r="AC924" s="13"/>
      <c r="AD924" s="13"/>
      <c r="AE924" s="13"/>
      <c r="AT924" s="271" t="s">
        <v>149</v>
      </c>
      <c r="AU924" s="271" t="s">
        <v>85</v>
      </c>
      <c r="AV924" s="13" t="s">
        <v>87</v>
      </c>
      <c r="AW924" s="13" t="s">
        <v>5</v>
      </c>
      <c r="AX924" s="13" t="s">
        <v>77</v>
      </c>
      <c r="AY924" s="271" t="s">
        <v>139</v>
      </c>
    </row>
    <row r="925" s="12" customFormat="1">
      <c r="A925" s="12"/>
      <c r="B925" s="251"/>
      <c r="C925" s="252"/>
      <c r="D925" s="247" t="s">
        <v>149</v>
      </c>
      <c r="E925" s="253" t="s">
        <v>1</v>
      </c>
      <c r="F925" s="254" t="s">
        <v>763</v>
      </c>
      <c r="G925" s="252"/>
      <c r="H925" s="253" t="s">
        <v>1</v>
      </c>
      <c r="I925" s="255"/>
      <c r="J925" s="255"/>
      <c r="K925" s="252"/>
      <c r="L925" s="252"/>
      <c r="M925" s="256"/>
      <c r="N925" s="257"/>
      <c r="O925" s="258"/>
      <c r="P925" s="258"/>
      <c r="Q925" s="258"/>
      <c r="R925" s="258"/>
      <c r="S925" s="258"/>
      <c r="T925" s="258"/>
      <c r="U925" s="258"/>
      <c r="V925" s="258"/>
      <c r="W925" s="258"/>
      <c r="X925" s="259"/>
      <c r="Y925" s="12"/>
      <c r="Z925" s="12"/>
      <c r="AA925" s="12"/>
      <c r="AB925" s="12"/>
      <c r="AC925" s="12"/>
      <c r="AD925" s="12"/>
      <c r="AE925" s="12"/>
      <c r="AT925" s="260" t="s">
        <v>149</v>
      </c>
      <c r="AU925" s="260" t="s">
        <v>85</v>
      </c>
      <c r="AV925" s="12" t="s">
        <v>85</v>
      </c>
      <c r="AW925" s="12" t="s">
        <v>5</v>
      </c>
      <c r="AX925" s="12" t="s">
        <v>77</v>
      </c>
      <c r="AY925" s="260" t="s">
        <v>139</v>
      </c>
    </row>
    <row r="926" s="13" customFormat="1">
      <c r="A926" s="13"/>
      <c r="B926" s="261"/>
      <c r="C926" s="262"/>
      <c r="D926" s="247" t="s">
        <v>149</v>
      </c>
      <c r="E926" s="263" t="s">
        <v>1</v>
      </c>
      <c r="F926" s="264" t="s">
        <v>764</v>
      </c>
      <c r="G926" s="262"/>
      <c r="H926" s="265">
        <v>1.5</v>
      </c>
      <c r="I926" s="266"/>
      <c r="J926" s="266"/>
      <c r="K926" s="262"/>
      <c r="L926" s="262"/>
      <c r="M926" s="267"/>
      <c r="N926" s="268"/>
      <c r="O926" s="269"/>
      <c r="P926" s="269"/>
      <c r="Q926" s="269"/>
      <c r="R926" s="269"/>
      <c r="S926" s="269"/>
      <c r="T926" s="269"/>
      <c r="U926" s="269"/>
      <c r="V926" s="269"/>
      <c r="W926" s="269"/>
      <c r="X926" s="270"/>
      <c r="Y926" s="13"/>
      <c r="Z926" s="13"/>
      <c r="AA926" s="13"/>
      <c r="AB926" s="13"/>
      <c r="AC926" s="13"/>
      <c r="AD926" s="13"/>
      <c r="AE926" s="13"/>
      <c r="AT926" s="271" t="s">
        <v>149</v>
      </c>
      <c r="AU926" s="271" t="s">
        <v>85</v>
      </c>
      <c r="AV926" s="13" t="s">
        <v>87</v>
      </c>
      <c r="AW926" s="13" t="s">
        <v>5</v>
      </c>
      <c r="AX926" s="13" t="s">
        <v>77</v>
      </c>
      <c r="AY926" s="271" t="s">
        <v>139</v>
      </c>
    </row>
    <row r="927" s="14" customFormat="1">
      <c r="A927" s="14"/>
      <c r="B927" s="272"/>
      <c r="C927" s="273"/>
      <c r="D927" s="247" t="s">
        <v>149</v>
      </c>
      <c r="E927" s="274" t="s">
        <v>1</v>
      </c>
      <c r="F927" s="275" t="s">
        <v>154</v>
      </c>
      <c r="G927" s="273"/>
      <c r="H927" s="276">
        <v>4525.7399999999998</v>
      </c>
      <c r="I927" s="277"/>
      <c r="J927" s="277"/>
      <c r="K927" s="273"/>
      <c r="L927" s="273"/>
      <c r="M927" s="278"/>
      <c r="N927" s="279"/>
      <c r="O927" s="280"/>
      <c r="P927" s="280"/>
      <c r="Q927" s="280"/>
      <c r="R927" s="280"/>
      <c r="S927" s="280"/>
      <c r="T927" s="280"/>
      <c r="U927" s="280"/>
      <c r="V927" s="280"/>
      <c r="W927" s="280"/>
      <c r="X927" s="281"/>
      <c r="Y927" s="14"/>
      <c r="Z927" s="14"/>
      <c r="AA927" s="14"/>
      <c r="AB927" s="14"/>
      <c r="AC927" s="14"/>
      <c r="AD927" s="14"/>
      <c r="AE927" s="14"/>
      <c r="AT927" s="282" t="s">
        <v>149</v>
      </c>
      <c r="AU927" s="282" t="s">
        <v>85</v>
      </c>
      <c r="AV927" s="14" t="s">
        <v>146</v>
      </c>
      <c r="AW927" s="14" t="s">
        <v>5</v>
      </c>
      <c r="AX927" s="14" t="s">
        <v>85</v>
      </c>
      <c r="AY927" s="282" t="s">
        <v>139</v>
      </c>
    </row>
    <row r="928" s="2" customFormat="1" ht="44.25" customHeight="1">
      <c r="A928" s="37"/>
      <c r="B928" s="38"/>
      <c r="C928" s="283" t="s">
        <v>765</v>
      </c>
      <c r="D928" s="283" t="s">
        <v>409</v>
      </c>
      <c r="E928" s="284" t="s">
        <v>766</v>
      </c>
      <c r="F928" s="285" t="s">
        <v>767</v>
      </c>
      <c r="G928" s="286" t="s">
        <v>364</v>
      </c>
      <c r="H928" s="287">
        <v>4712.5200000000004</v>
      </c>
      <c r="I928" s="288"/>
      <c r="J928" s="288"/>
      <c r="K928" s="289">
        <f>ROUND(P928*H928,2)</f>
        <v>0</v>
      </c>
      <c r="L928" s="285" t="s">
        <v>144</v>
      </c>
      <c r="M928" s="43"/>
      <c r="N928" s="290" t="s">
        <v>1</v>
      </c>
      <c r="O928" s="241" t="s">
        <v>40</v>
      </c>
      <c r="P928" s="242">
        <f>I928+J928</f>
        <v>0</v>
      </c>
      <c r="Q928" s="242">
        <f>ROUND(I928*H928,2)</f>
        <v>0</v>
      </c>
      <c r="R928" s="242">
        <f>ROUND(J928*H928,2)</f>
        <v>0</v>
      </c>
      <c r="S928" s="90"/>
      <c r="T928" s="243">
        <f>S928*H928</f>
        <v>0</v>
      </c>
      <c r="U928" s="243">
        <v>0</v>
      </c>
      <c r="V928" s="243">
        <f>U928*H928</f>
        <v>0</v>
      </c>
      <c r="W928" s="243">
        <v>0</v>
      </c>
      <c r="X928" s="244">
        <f>W928*H928</f>
        <v>0</v>
      </c>
      <c r="Y928" s="37"/>
      <c r="Z928" s="37"/>
      <c r="AA928" s="37"/>
      <c r="AB928" s="37"/>
      <c r="AC928" s="37"/>
      <c r="AD928" s="37"/>
      <c r="AE928" s="37"/>
      <c r="AR928" s="245" t="s">
        <v>735</v>
      </c>
      <c r="AT928" s="245" t="s">
        <v>409</v>
      </c>
      <c r="AU928" s="245" t="s">
        <v>85</v>
      </c>
      <c r="AY928" s="16" t="s">
        <v>139</v>
      </c>
      <c r="BE928" s="246">
        <f>IF(O928="základní",K928,0)</f>
        <v>0</v>
      </c>
      <c r="BF928" s="246">
        <f>IF(O928="snížená",K928,0)</f>
        <v>0</v>
      </c>
      <c r="BG928" s="246">
        <f>IF(O928="zákl. přenesená",K928,0)</f>
        <v>0</v>
      </c>
      <c r="BH928" s="246">
        <f>IF(O928="sníž. přenesená",K928,0)</f>
        <v>0</v>
      </c>
      <c r="BI928" s="246">
        <f>IF(O928="nulová",K928,0)</f>
        <v>0</v>
      </c>
      <c r="BJ928" s="16" t="s">
        <v>85</v>
      </c>
      <c r="BK928" s="246">
        <f>ROUND(P928*H928,2)</f>
        <v>0</v>
      </c>
      <c r="BL928" s="16" t="s">
        <v>735</v>
      </c>
      <c r="BM928" s="245" t="s">
        <v>768</v>
      </c>
    </row>
    <row r="929" s="2" customFormat="1">
      <c r="A929" s="37"/>
      <c r="B929" s="38"/>
      <c r="C929" s="39"/>
      <c r="D929" s="247" t="s">
        <v>148</v>
      </c>
      <c r="E929" s="39"/>
      <c r="F929" s="248" t="s">
        <v>769</v>
      </c>
      <c r="G929" s="39"/>
      <c r="H929" s="39"/>
      <c r="I929" s="144"/>
      <c r="J929" s="144"/>
      <c r="K929" s="39"/>
      <c r="L929" s="39"/>
      <c r="M929" s="43"/>
      <c r="N929" s="249"/>
      <c r="O929" s="250"/>
      <c r="P929" s="90"/>
      <c r="Q929" s="90"/>
      <c r="R929" s="90"/>
      <c r="S929" s="90"/>
      <c r="T929" s="90"/>
      <c r="U929" s="90"/>
      <c r="V929" s="90"/>
      <c r="W929" s="90"/>
      <c r="X929" s="91"/>
      <c r="Y929" s="37"/>
      <c r="Z929" s="37"/>
      <c r="AA929" s="37"/>
      <c r="AB929" s="37"/>
      <c r="AC929" s="37"/>
      <c r="AD929" s="37"/>
      <c r="AE929" s="37"/>
      <c r="AT929" s="16" t="s">
        <v>148</v>
      </c>
      <c r="AU929" s="16" t="s">
        <v>85</v>
      </c>
    </row>
    <row r="930" s="12" customFormat="1">
      <c r="A930" s="12"/>
      <c r="B930" s="251"/>
      <c r="C930" s="252"/>
      <c r="D930" s="247" t="s">
        <v>149</v>
      </c>
      <c r="E930" s="253" t="s">
        <v>1</v>
      </c>
      <c r="F930" s="254" t="s">
        <v>770</v>
      </c>
      <c r="G930" s="252"/>
      <c r="H930" s="253" t="s">
        <v>1</v>
      </c>
      <c r="I930" s="255"/>
      <c r="J930" s="255"/>
      <c r="K930" s="252"/>
      <c r="L930" s="252"/>
      <c r="M930" s="256"/>
      <c r="N930" s="257"/>
      <c r="O930" s="258"/>
      <c r="P930" s="258"/>
      <c r="Q930" s="258"/>
      <c r="R930" s="258"/>
      <c r="S930" s="258"/>
      <c r="T930" s="258"/>
      <c r="U930" s="258"/>
      <c r="V930" s="258"/>
      <c r="W930" s="258"/>
      <c r="X930" s="259"/>
      <c r="Y930" s="12"/>
      <c r="Z930" s="12"/>
      <c r="AA930" s="12"/>
      <c r="AB930" s="12"/>
      <c r="AC930" s="12"/>
      <c r="AD930" s="12"/>
      <c r="AE930" s="12"/>
      <c r="AT930" s="260" t="s">
        <v>149</v>
      </c>
      <c r="AU930" s="260" t="s">
        <v>85</v>
      </c>
      <c r="AV930" s="12" t="s">
        <v>85</v>
      </c>
      <c r="AW930" s="12" t="s">
        <v>5</v>
      </c>
      <c r="AX930" s="12" t="s">
        <v>77</v>
      </c>
      <c r="AY930" s="260" t="s">
        <v>139</v>
      </c>
    </row>
    <row r="931" s="13" customFormat="1">
      <c r="A931" s="13"/>
      <c r="B931" s="261"/>
      <c r="C931" s="262"/>
      <c r="D931" s="247" t="s">
        <v>149</v>
      </c>
      <c r="E931" s="263" t="s">
        <v>1</v>
      </c>
      <c r="F931" s="264" t="s">
        <v>771</v>
      </c>
      <c r="G931" s="262"/>
      <c r="H931" s="265">
        <v>4712.5200000000004</v>
      </c>
      <c r="I931" s="266"/>
      <c r="J931" s="266"/>
      <c r="K931" s="262"/>
      <c r="L931" s="262"/>
      <c r="M931" s="267"/>
      <c r="N931" s="268"/>
      <c r="O931" s="269"/>
      <c r="P931" s="269"/>
      <c r="Q931" s="269"/>
      <c r="R931" s="269"/>
      <c r="S931" s="269"/>
      <c r="T931" s="269"/>
      <c r="U931" s="269"/>
      <c r="V931" s="269"/>
      <c r="W931" s="269"/>
      <c r="X931" s="270"/>
      <c r="Y931" s="13"/>
      <c r="Z931" s="13"/>
      <c r="AA931" s="13"/>
      <c r="AB931" s="13"/>
      <c r="AC931" s="13"/>
      <c r="AD931" s="13"/>
      <c r="AE931" s="13"/>
      <c r="AT931" s="271" t="s">
        <v>149</v>
      </c>
      <c r="AU931" s="271" t="s">
        <v>85</v>
      </c>
      <c r="AV931" s="13" t="s">
        <v>87</v>
      </c>
      <c r="AW931" s="13" t="s">
        <v>5</v>
      </c>
      <c r="AX931" s="13" t="s">
        <v>77</v>
      </c>
      <c r="AY931" s="271" t="s">
        <v>139</v>
      </c>
    </row>
    <row r="932" s="14" customFormat="1">
      <c r="A932" s="14"/>
      <c r="B932" s="272"/>
      <c r="C932" s="273"/>
      <c r="D932" s="247" t="s">
        <v>149</v>
      </c>
      <c r="E932" s="274" t="s">
        <v>1</v>
      </c>
      <c r="F932" s="275" t="s">
        <v>154</v>
      </c>
      <c r="G932" s="273"/>
      <c r="H932" s="276">
        <v>4712.5200000000004</v>
      </c>
      <c r="I932" s="277"/>
      <c r="J932" s="277"/>
      <c r="K932" s="273"/>
      <c r="L932" s="273"/>
      <c r="M932" s="278"/>
      <c r="N932" s="279"/>
      <c r="O932" s="280"/>
      <c r="P932" s="280"/>
      <c r="Q932" s="280"/>
      <c r="R932" s="280"/>
      <c r="S932" s="280"/>
      <c r="T932" s="280"/>
      <c r="U932" s="280"/>
      <c r="V932" s="280"/>
      <c r="W932" s="280"/>
      <c r="X932" s="281"/>
      <c r="Y932" s="14"/>
      <c r="Z932" s="14"/>
      <c r="AA932" s="14"/>
      <c r="AB932" s="14"/>
      <c r="AC932" s="14"/>
      <c r="AD932" s="14"/>
      <c r="AE932" s="14"/>
      <c r="AT932" s="282" t="s">
        <v>149</v>
      </c>
      <c r="AU932" s="282" t="s">
        <v>85</v>
      </c>
      <c r="AV932" s="14" t="s">
        <v>146</v>
      </c>
      <c r="AW932" s="14" t="s">
        <v>5</v>
      </c>
      <c r="AX932" s="14" t="s">
        <v>85</v>
      </c>
      <c r="AY932" s="282" t="s">
        <v>139</v>
      </c>
    </row>
    <row r="933" s="2" customFormat="1" ht="44.25" customHeight="1">
      <c r="A933" s="37"/>
      <c r="B933" s="38"/>
      <c r="C933" s="283" t="s">
        <v>772</v>
      </c>
      <c r="D933" s="283" t="s">
        <v>409</v>
      </c>
      <c r="E933" s="284" t="s">
        <v>773</v>
      </c>
      <c r="F933" s="285" t="s">
        <v>774</v>
      </c>
      <c r="G933" s="286" t="s">
        <v>364</v>
      </c>
      <c r="H933" s="287">
        <v>0.069000000000000006</v>
      </c>
      <c r="I933" s="288"/>
      <c r="J933" s="288"/>
      <c r="K933" s="289">
        <f>ROUND(P933*H933,2)</f>
        <v>0</v>
      </c>
      <c r="L933" s="285" t="s">
        <v>144</v>
      </c>
      <c r="M933" s="43"/>
      <c r="N933" s="290" t="s">
        <v>1</v>
      </c>
      <c r="O933" s="241" t="s">
        <v>40</v>
      </c>
      <c r="P933" s="242">
        <f>I933+J933</f>
        <v>0</v>
      </c>
      <c r="Q933" s="242">
        <f>ROUND(I933*H933,2)</f>
        <v>0</v>
      </c>
      <c r="R933" s="242">
        <f>ROUND(J933*H933,2)</f>
        <v>0</v>
      </c>
      <c r="S933" s="90"/>
      <c r="T933" s="243">
        <f>S933*H933</f>
        <v>0</v>
      </c>
      <c r="U933" s="243">
        <v>0</v>
      </c>
      <c r="V933" s="243">
        <f>U933*H933</f>
        <v>0</v>
      </c>
      <c r="W933" s="243">
        <v>0</v>
      </c>
      <c r="X933" s="244">
        <f>W933*H933</f>
        <v>0</v>
      </c>
      <c r="Y933" s="37"/>
      <c r="Z933" s="37"/>
      <c r="AA933" s="37"/>
      <c r="AB933" s="37"/>
      <c r="AC933" s="37"/>
      <c r="AD933" s="37"/>
      <c r="AE933" s="37"/>
      <c r="AR933" s="245" t="s">
        <v>735</v>
      </c>
      <c r="AT933" s="245" t="s">
        <v>409</v>
      </c>
      <c r="AU933" s="245" t="s">
        <v>85</v>
      </c>
      <c r="AY933" s="16" t="s">
        <v>139</v>
      </c>
      <c r="BE933" s="246">
        <f>IF(O933="základní",K933,0)</f>
        <v>0</v>
      </c>
      <c r="BF933" s="246">
        <f>IF(O933="snížená",K933,0)</f>
        <v>0</v>
      </c>
      <c r="BG933" s="246">
        <f>IF(O933="zákl. přenesená",K933,0)</f>
        <v>0</v>
      </c>
      <c r="BH933" s="246">
        <f>IF(O933="sníž. přenesená",K933,0)</f>
        <v>0</v>
      </c>
      <c r="BI933" s="246">
        <f>IF(O933="nulová",K933,0)</f>
        <v>0</v>
      </c>
      <c r="BJ933" s="16" t="s">
        <v>85</v>
      </c>
      <c r="BK933" s="246">
        <f>ROUND(P933*H933,2)</f>
        <v>0</v>
      </c>
      <c r="BL933" s="16" t="s">
        <v>735</v>
      </c>
      <c r="BM933" s="245" t="s">
        <v>775</v>
      </c>
    </row>
    <row r="934" s="2" customFormat="1">
      <c r="A934" s="37"/>
      <c r="B934" s="38"/>
      <c r="C934" s="39"/>
      <c r="D934" s="247" t="s">
        <v>148</v>
      </c>
      <c r="E934" s="39"/>
      <c r="F934" s="248" t="s">
        <v>776</v>
      </c>
      <c r="G934" s="39"/>
      <c r="H934" s="39"/>
      <c r="I934" s="144"/>
      <c r="J934" s="144"/>
      <c r="K934" s="39"/>
      <c r="L934" s="39"/>
      <c r="M934" s="43"/>
      <c r="N934" s="249"/>
      <c r="O934" s="250"/>
      <c r="P934" s="90"/>
      <c r="Q934" s="90"/>
      <c r="R934" s="90"/>
      <c r="S934" s="90"/>
      <c r="T934" s="90"/>
      <c r="U934" s="90"/>
      <c r="V934" s="90"/>
      <c r="W934" s="90"/>
      <c r="X934" s="91"/>
      <c r="Y934" s="37"/>
      <c r="Z934" s="37"/>
      <c r="AA934" s="37"/>
      <c r="AB934" s="37"/>
      <c r="AC934" s="37"/>
      <c r="AD934" s="37"/>
      <c r="AE934" s="37"/>
      <c r="AT934" s="16" t="s">
        <v>148</v>
      </c>
      <c r="AU934" s="16" t="s">
        <v>85</v>
      </c>
    </row>
    <row r="935" s="12" customFormat="1">
      <c r="A935" s="12"/>
      <c r="B935" s="251"/>
      <c r="C935" s="252"/>
      <c r="D935" s="247" t="s">
        <v>149</v>
      </c>
      <c r="E935" s="253" t="s">
        <v>1</v>
      </c>
      <c r="F935" s="254" t="s">
        <v>777</v>
      </c>
      <c r="G935" s="252"/>
      <c r="H935" s="253" t="s">
        <v>1</v>
      </c>
      <c r="I935" s="255"/>
      <c r="J935" s="255"/>
      <c r="K935" s="252"/>
      <c r="L935" s="252"/>
      <c r="M935" s="256"/>
      <c r="N935" s="257"/>
      <c r="O935" s="258"/>
      <c r="P935" s="258"/>
      <c r="Q935" s="258"/>
      <c r="R935" s="258"/>
      <c r="S935" s="258"/>
      <c r="T935" s="258"/>
      <c r="U935" s="258"/>
      <c r="V935" s="258"/>
      <c r="W935" s="258"/>
      <c r="X935" s="259"/>
      <c r="Y935" s="12"/>
      <c r="Z935" s="12"/>
      <c r="AA935" s="12"/>
      <c r="AB935" s="12"/>
      <c r="AC935" s="12"/>
      <c r="AD935" s="12"/>
      <c r="AE935" s="12"/>
      <c r="AT935" s="260" t="s">
        <v>149</v>
      </c>
      <c r="AU935" s="260" t="s">
        <v>85</v>
      </c>
      <c r="AV935" s="12" t="s">
        <v>85</v>
      </c>
      <c r="AW935" s="12" t="s">
        <v>5</v>
      </c>
      <c r="AX935" s="12" t="s">
        <v>77</v>
      </c>
      <c r="AY935" s="260" t="s">
        <v>139</v>
      </c>
    </row>
    <row r="936" s="13" customFormat="1">
      <c r="A936" s="13"/>
      <c r="B936" s="261"/>
      <c r="C936" s="262"/>
      <c r="D936" s="247" t="s">
        <v>149</v>
      </c>
      <c r="E936" s="263" t="s">
        <v>1</v>
      </c>
      <c r="F936" s="264" t="s">
        <v>778</v>
      </c>
      <c r="G936" s="262"/>
      <c r="H936" s="265">
        <v>0.069000000000000006</v>
      </c>
      <c r="I936" s="266"/>
      <c r="J936" s="266"/>
      <c r="K936" s="262"/>
      <c r="L936" s="262"/>
      <c r="M936" s="267"/>
      <c r="N936" s="268"/>
      <c r="O936" s="269"/>
      <c r="P936" s="269"/>
      <c r="Q936" s="269"/>
      <c r="R936" s="269"/>
      <c r="S936" s="269"/>
      <c r="T936" s="269"/>
      <c r="U936" s="269"/>
      <c r="V936" s="269"/>
      <c r="W936" s="269"/>
      <c r="X936" s="270"/>
      <c r="Y936" s="13"/>
      <c r="Z936" s="13"/>
      <c r="AA936" s="13"/>
      <c r="AB936" s="13"/>
      <c r="AC936" s="13"/>
      <c r="AD936" s="13"/>
      <c r="AE936" s="13"/>
      <c r="AT936" s="271" t="s">
        <v>149</v>
      </c>
      <c r="AU936" s="271" t="s">
        <v>85</v>
      </c>
      <c r="AV936" s="13" t="s">
        <v>87</v>
      </c>
      <c r="AW936" s="13" t="s">
        <v>5</v>
      </c>
      <c r="AX936" s="13" t="s">
        <v>77</v>
      </c>
      <c r="AY936" s="271" t="s">
        <v>139</v>
      </c>
    </row>
    <row r="937" s="14" customFormat="1">
      <c r="A937" s="14"/>
      <c r="B937" s="272"/>
      <c r="C937" s="273"/>
      <c r="D937" s="247" t="s">
        <v>149</v>
      </c>
      <c r="E937" s="274" t="s">
        <v>1</v>
      </c>
      <c r="F937" s="275" t="s">
        <v>154</v>
      </c>
      <c r="G937" s="273"/>
      <c r="H937" s="276">
        <v>0.069000000000000006</v>
      </c>
      <c r="I937" s="277"/>
      <c r="J937" s="277"/>
      <c r="K937" s="273"/>
      <c r="L937" s="273"/>
      <c r="M937" s="278"/>
      <c r="N937" s="279"/>
      <c r="O937" s="280"/>
      <c r="P937" s="280"/>
      <c r="Q937" s="280"/>
      <c r="R937" s="280"/>
      <c r="S937" s="280"/>
      <c r="T937" s="280"/>
      <c r="U937" s="280"/>
      <c r="V937" s="280"/>
      <c r="W937" s="280"/>
      <c r="X937" s="281"/>
      <c r="Y937" s="14"/>
      <c r="Z937" s="14"/>
      <c r="AA937" s="14"/>
      <c r="AB937" s="14"/>
      <c r="AC937" s="14"/>
      <c r="AD937" s="14"/>
      <c r="AE937" s="14"/>
      <c r="AT937" s="282" t="s">
        <v>149</v>
      </c>
      <c r="AU937" s="282" t="s">
        <v>85</v>
      </c>
      <c r="AV937" s="14" t="s">
        <v>146</v>
      </c>
      <c r="AW937" s="14" t="s">
        <v>5</v>
      </c>
      <c r="AX937" s="14" t="s">
        <v>85</v>
      </c>
      <c r="AY937" s="282" t="s">
        <v>139</v>
      </c>
    </row>
    <row r="938" s="2" customFormat="1" ht="55.5" customHeight="1">
      <c r="A938" s="37"/>
      <c r="B938" s="38"/>
      <c r="C938" s="283" t="s">
        <v>779</v>
      </c>
      <c r="D938" s="283" t="s">
        <v>409</v>
      </c>
      <c r="E938" s="284" t="s">
        <v>780</v>
      </c>
      <c r="F938" s="285" t="s">
        <v>781</v>
      </c>
      <c r="G938" s="286" t="s">
        <v>364</v>
      </c>
      <c r="H938" s="287">
        <v>19.5</v>
      </c>
      <c r="I938" s="288"/>
      <c r="J938" s="288"/>
      <c r="K938" s="289">
        <f>ROUND(P938*H938,2)</f>
        <v>0</v>
      </c>
      <c r="L938" s="285" t="s">
        <v>144</v>
      </c>
      <c r="M938" s="43"/>
      <c r="N938" s="290" t="s">
        <v>1</v>
      </c>
      <c r="O938" s="241" t="s">
        <v>40</v>
      </c>
      <c r="P938" s="242">
        <f>I938+J938</f>
        <v>0</v>
      </c>
      <c r="Q938" s="242">
        <f>ROUND(I938*H938,2)</f>
        <v>0</v>
      </c>
      <c r="R938" s="242">
        <f>ROUND(J938*H938,2)</f>
        <v>0</v>
      </c>
      <c r="S938" s="90"/>
      <c r="T938" s="243">
        <f>S938*H938</f>
        <v>0</v>
      </c>
      <c r="U938" s="243">
        <v>0</v>
      </c>
      <c r="V938" s="243">
        <f>U938*H938</f>
        <v>0</v>
      </c>
      <c r="W938" s="243">
        <v>0</v>
      </c>
      <c r="X938" s="244">
        <f>W938*H938</f>
        <v>0</v>
      </c>
      <c r="Y938" s="37"/>
      <c r="Z938" s="37"/>
      <c r="AA938" s="37"/>
      <c r="AB938" s="37"/>
      <c r="AC938" s="37"/>
      <c r="AD938" s="37"/>
      <c r="AE938" s="37"/>
      <c r="AR938" s="245" t="s">
        <v>735</v>
      </c>
      <c r="AT938" s="245" t="s">
        <v>409</v>
      </c>
      <c r="AU938" s="245" t="s">
        <v>85</v>
      </c>
      <c r="AY938" s="16" t="s">
        <v>139</v>
      </c>
      <c r="BE938" s="246">
        <f>IF(O938="základní",K938,0)</f>
        <v>0</v>
      </c>
      <c r="BF938" s="246">
        <f>IF(O938="snížená",K938,0)</f>
        <v>0</v>
      </c>
      <c r="BG938" s="246">
        <f>IF(O938="zákl. přenesená",K938,0)</f>
        <v>0</v>
      </c>
      <c r="BH938" s="246">
        <f>IF(O938="sníž. přenesená",K938,0)</f>
        <v>0</v>
      </c>
      <c r="BI938" s="246">
        <f>IF(O938="nulová",K938,0)</f>
        <v>0</v>
      </c>
      <c r="BJ938" s="16" t="s">
        <v>85</v>
      </c>
      <c r="BK938" s="246">
        <f>ROUND(P938*H938,2)</f>
        <v>0</v>
      </c>
      <c r="BL938" s="16" t="s">
        <v>735</v>
      </c>
      <c r="BM938" s="245" t="s">
        <v>782</v>
      </c>
    </row>
    <row r="939" s="2" customFormat="1">
      <c r="A939" s="37"/>
      <c r="B939" s="38"/>
      <c r="C939" s="39"/>
      <c r="D939" s="247" t="s">
        <v>148</v>
      </c>
      <c r="E939" s="39"/>
      <c r="F939" s="248" t="s">
        <v>783</v>
      </c>
      <c r="G939" s="39"/>
      <c r="H939" s="39"/>
      <c r="I939" s="144"/>
      <c r="J939" s="144"/>
      <c r="K939" s="39"/>
      <c r="L939" s="39"/>
      <c r="M939" s="43"/>
      <c r="N939" s="249"/>
      <c r="O939" s="250"/>
      <c r="P939" s="90"/>
      <c r="Q939" s="90"/>
      <c r="R939" s="90"/>
      <c r="S939" s="90"/>
      <c r="T939" s="90"/>
      <c r="U939" s="90"/>
      <c r="V939" s="90"/>
      <c r="W939" s="90"/>
      <c r="X939" s="91"/>
      <c r="Y939" s="37"/>
      <c r="Z939" s="37"/>
      <c r="AA939" s="37"/>
      <c r="AB939" s="37"/>
      <c r="AC939" s="37"/>
      <c r="AD939" s="37"/>
      <c r="AE939" s="37"/>
      <c r="AT939" s="16" t="s">
        <v>148</v>
      </c>
      <c r="AU939" s="16" t="s">
        <v>85</v>
      </c>
    </row>
    <row r="940" s="12" customFormat="1">
      <c r="A940" s="12"/>
      <c r="B940" s="251"/>
      <c r="C940" s="252"/>
      <c r="D940" s="247" t="s">
        <v>149</v>
      </c>
      <c r="E940" s="253" t="s">
        <v>1</v>
      </c>
      <c r="F940" s="254" t="s">
        <v>784</v>
      </c>
      <c r="G940" s="252"/>
      <c r="H940" s="253" t="s">
        <v>1</v>
      </c>
      <c r="I940" s="255"/>
      <c r="J940" s="255"/>
      <c r="K940" s="252"/>
      <c r="L940" s="252"/>
      <c r="M940" s="256"/>
      <c r="N940" s="257"/>
      <c r="O940" s="258"/>
      <c r="P940" s="258"/>
      <c r="Q940" s="258"/>
      <c r="R940" s="258"/>
      <c r="S940" s="258"/>
      <c r="T940" s="258"/>
      <c r="U940" s="258"/>
      <c r="V940" s="258"/>
      <c r="W940" s="258"/>
      <c r="X940" s="259"/>
      <c r="Y940" s="12"/>
      <c r="Z940" s="12"/>
      <c r="AA940" s="12"/>
      <c r="AB940" s="12"/>
      <c r="AC940" s="12"/>
      <c r="AD940" s="12"/>
      <c r="AE940" s="12"/>
      <c r="AT940" s="260" t="s">
        <v>149</v>
      </c>
      <c r="AU940" s="260" t="s">
        <v>85</v>
      </c>
      <c r="AV940" s="12" t="s">
        <v>85</v>
      </c>
      <c r="AW940" s="12" t="s">
        <v>5</v>
      </c>
      <c r="AX940" s="12" t="s">
        <v>77</v>
      </c>
      <c r="AY940" s="260" t="s">
        <v>139</v>
      </c>
    </row>
    <row r="941" s="13" customFormat="1">
      <c r="A941" s="13"/>
      <c r="B941" s="261"/>
      <c r="C941" s="262"/>
      <c r="D941" s="247" t="s">
        <v>149</v>
      </c>
      <c r="E941" s="263" t="s">
        <v>1</v>
      </c>
      <c r="F941" s="264" t="s">
        <v>785</v>
      </c>
      <c r="G941" s="262"/>
      <c r="H941" s="265">
        <v>19.5</v>
      </c>
      <c r="I941" s="266"/>
      <c r="J941" s="266"/>
      <c r="K941" s="262"/>
      <c r="L941" s="262"/>
      <c r="M941" s="267"/>
      <c r="N941" s="268"/>
      <c r="O941" s="269"/>
      <c r="P941" s="269"/>
      <c r="Q941" s="269"/>
      <c r="R941" s="269"/>
      <c r="S941" s="269"/>
      <c r="T941" s="269"/>
      <c r="U941" s="269"/>
      <c r="V941" s="269"/>
      <c r="W941" s="269"/>
      <c r="X941" s="270"/>
      <c r="Y941" s="13"/>
      <c r="Z941" s="13"/>
      <c r="AA941" s="13"/>
      <c r="AB941" s="13"/>
      <c r="AC941" s="13"/>
      <c r="AD941" s="13"/>
      <c r="AE941" s="13"/>
      <c r="AT941" s="271" t="s">
        <v>149</v>
      </c>
      <c r="AU941" s="271" t="s">
        <v>85</v>
      </c>
      <c r="AV941" s="13" t="s">
        <v>87</v>
      </c>
      <c r="AW941" s="13" t="s">
        <v>5</v>
      </c>
      <c r="AX941" s="13" t="s">
        <v>77</v>
      </c>
      <c r="AY941" s="271" t="s">
        <v>139</v>
      </c>
    </row>
    <row r="942" s="14" customFormat="1">
      <c r="A942" s="14"/>
      <c r="B942" s="272"/>
      <c r="C942" s="273"/>
      <c r="D942" s="247" t="s">
        <v>149</v>
      </c>
      <c r="E942" s="274" t="s">
        <v>1</v>
      </c>
      <c r="F942" s="275" t="s">
        <v>154</v>
      </c>
      <c r="G942" s="273"/>
      <c r="H942" s="276">
        <v>19.5</v>
      </c>
      <c r="I942" s="277"/>
      <c r="J942" s="277"/>
      <c r="K942" s="273"/>
      <c r="L942" s="273"/>
      <c r="M942" s="278"/>
      <c r="N942" s="279"/>
      <c r="O942" s="280"/>
      <c r="P942" s="280"/>
      <c r="Q942" s="280"/>
      <c r="R942" s="280"/>
      <c r="S942" s="280"/>
      <c r="T942" s="280"/>
      <c r="U942" s="280"/>
      <c r="V942" s="280"/>
      <c r="W942" s="280"/>
      <c r="X942" s="281"/>
      <c r="Y942" s="14"/>
      <c r="Z942" s="14"/>
      <c r="AA942" s="14"/>
      <c r="AB942" s="14"/>
      <c r="AC942" s="14"/>
      <c r="AD942" s="14"/>
      <c r="AE942" s="14"/>
      <c r="AT942" s="282" t="s">
        <v>149</v>
      </c>
      <c r="AU942" s="282" t="s">
        <v>85</v>
      </c>
      <c r="AV942" s="14" t="s">
        <v>146</v>
      </c>
      <c r="AW942" s="14" t="s">
        <v>5</v>
      </c>
      <c r="AX942" s="14" t="s">
        <v>85</v>
      </c>
      <c r="AY942" s="282" t="s">
        <v>139</v>
      </c>
    </row>
    <row r="943" s="2" customFormat="1" ht="55.5" customHeight="1">
      <c r="A943" s="37"/>
      <c r="B943" s="38"/>
      <c r="C943" s="283" t="s">
        <v>786</v>
      </c>
      <c r="D943" s="283" t="s">
        <v>409</v>
      </c>
      <c r="E943" s="284" t="s">
        <v>787</v>
      </c>
      <c r="F943" s="285" t="s">
        <v>788</v>
      </c>
      <c r="G943" s="286" t="s">
        <v>364</v>
      </c>
      <c r="H943" s="287">
        <v>3.1219999999999999</v>
      </c>
      <c r="I943" s="288"/>
      <c r="J943" s="288"/>
      <c r="K943" s="289">
        <f>ROUND(P943*H943,2)</f>
        <v>0</v>
      </c>
      <c r="L943" s="285" t="s">
        <v>144</v>
      </c>
      <c r="M943" s="43"/>
      <c r="N943" s="290" t="s">
        <v>1</v>
      </c>
      <c r="O943" s="241" t="s">
        <v>40</v>
      </c>
      <c r="P943" s="242">
        <f>I943+J943</f>
        <v>0</v>
      </c>
      <c r="Q943" s="242">
        <f>ROUND(I943*H943,2)</f>
        <v>0</v>
      </c>
      <c r="R943" s="242">
        <f>ROUND(J943*H943,2)</f>
        <v>0</v>
      </c>
      <c r="S943" s="90"/>
      <c r="T943" s="243">
        <f>S943*H943</f>
        <v>0</v>
      </c>
      <c r="U943" s="243">
        <v>0</v>
      </c>
      <c r="V943" s="243">
        <f>U943*H943</f>
        <v>0</v>
      </c>
      <c r="W943" s="243">
        <v>0</v>
      </c>
      <c r="X943" s="244">
        <f>W943*H943</f>
        <v>0</v>
      </c>
      <c r="Y943" s="37"/>
      <c r="Z943" s="37"/>
      <c r="AA943" s="37"/>
      <c r="AB943" s="37"/>
      <c r="AC943" s="37"/>
      <c r="AD943" s="37"/>
      <c r="AE943" s="37"/>
      <c r="AR943" s="245" t="s">
        <v>735</v>
      </c>
      <c r="AT943" s="245" t="s">
        <v>409</v>
      </c>
      <c r="AU943" s="245" t="s">
        <v>85</v>
      </c>
      <c r="AY943" s="16" t="s">
        <v>139</v>
      </c>
      <c r="BE943" s="246">
        <f>IF(O943="základní",K943,0)</f>
        <v>0</v>
      </c>
      <c r="BF943" s="246">
        <f>IF(O943="snížená",K943,0)</f>
        <v>0</v>
      </c>
      <c r="BG943" s="246">
        <f>IF(O943="zákl. přenesená",K943,0)</f>
        <v>0</v>
      </c>
      <c r="BH943" s="246">
        <f>IF(O943="sníž. přenesená",K943,0)</f>
        <v>0</v>
      </c>
      <c r="BI943" s="246">
        <f>IF(O943="nulová",K943,0)</f>
        <v>0</v>
      </c>
      <c r="BJ943" s="16" t="s">
        <v>85</v>
      </c>
      <c r="BK943" s="246">
        <f>ROUND(P943*H943,2)</f>
        <v>0</v>
      </c>
      <c r="BL943" s="16" t="s">
        <v>735</v>
      </c>
      <c r="BM943" s="245" t="s">
        <v>789</v>
      </c>
    </row>
    <row r="944" s="2" customFormat="1">
      <c r="A944" s="37"/>
      <c r="B944" s="38"/>
      <c r="C944" s="39"/>
      <c r="D944" s="247" t="s">
        <v>148</v>
      </c>
      <c r="E944" s="39"/>
      <c r="F944" s="248" t="s">
        <v>790</v>
      </c>
      <c r="G944" s="39"/>
      <c r="H944" s="39"/>
      <c r="I944" s="144"/>
      <c r="J944" s="144"/>
      <c r="K944" s="39"/>
      <c r="L944" s="39"/>
      <c r="M944" s="43"/>
      <c r="N944" s="249"/>
      <c r="O944" s="250"/>
      <c r="P944" s="90"/>
      <c r="Q944" s="90"/>
      <c r="R944" s="90"/>
      <c r="S944" s="90"/>
      <c r="T944" s="90"/>
      <c r="U944" s="90"/>
      <c r="V944" s="90"/>
      <c r="W944" s="90"/>
      <c r="X944" s="91"/>
      <c r="Y944" s="37"/>
      <c r="Z944" s="37"/>
      <c r="AA944" s="37"/>
      <c r="AB944" s="37"/>
      <c r="AC944" s="37"/>
      <c r="AD944" s="37"/>
      <c r="AE944" s="37"/>
      <c r="AT944" s="16" t="s">
        <v>148</v>
      </c>
      <c r="AU944" s="16" t="s">
        <v>85</v>
      </c>
    </row>
    <row r="945" s="12" customFormat="1">
      <c r="A945" s="12"/>
      <c r="B945" s="251"/>
      <c r="C945" s="252"/>
      <c r="D945" s="247" t="s">
        <v>149</v>
      </c>
      <c r="E945" s="253" t="s">
        <v>1</v>
      </c>
      <c r="F945" s="254" t="s">
        <v>791</v>
      </c>
      <c r="G945" s="252"/>
      <c r="H945" s="253" t="s">
        <v>1</v>
      </c>
      <c r="I945" s="255"/>
      <c r="J945" s="255"/>
      <c r="K945" s="252"/>
      <c r="L945" s="252"/>
      <c r="M945" s="256"/>
      <c r="N945" s="257"/>
      <c r="O945" s="258"/>
      <c r="P945" s="258"/>
      <c r="Q945" s="258"/>
      <c r="R945" s="258"/>
      <c r="S945" s="258"/>
      <c r="T945" s="258"/>
      <c r="U945" s="258"/>
      <c r="V945" s="258"/>
      <c r="W945" s="258"/>
      <c r="X945" s="259"/>
      <c r="Y945" s="12"/>
      <c r="Z945" s="12"/>
      <c r="AA945" s="12"/>
      <c r="AB945" s="12"/>
      <c r="AC945" s="12"/>
      <c r="AD945" s="12"/>
      <c r="AE945" s="12"/>
      <c r="AT945" s="260" t="s">
        <v>149</v>
      </c>
      <c r="AU945" s="260" t="s">
        <v>85</v>
      </c>
      <c r="AV945" s="12" t="s">
        <v>85</v>
      </c>
      <c r="AW945" s="12" t="s">
        <v>5</v>
      </c>
      <c r="AX945" s="12" t="s">
        <v>77</v>
      </c>
      <c r="AY945" s="260" t="s">
        <v>139</v>
      </c>
    </row>
    <row r="946" s="13" customFormat="1">
      <c r="A946" s="13"/>
      <c r="B946" s="261"/>
      <c r="C946" s="262"/>
      <c r="D946" s="247" t="s">
        <v>149</v>
      </c>
      <c r="E946" s="263" t="s">
        <v>1</v>
      </c>
      <c r="F946" s="264" t="s">
        <v>792</v>
      </c>
      <c r="G946" s="262"/>
      <c r="H946" s="265">
        <v>3.1219999999999999</v>
      </c>
      <c r="I946" s="266"/>
      <c r="J946" s="266"/>
      <c r="K946" s="262"/>
      <c r="L946" s="262"/>
      <c r="M946" s="267"/>
      <c r="N946" s="268"/>
      <c r="O946" s="269"/>
      <c r="P946" s="269"/>
      <c r="Q946" s="269"/>
      <c r="R946" s="269"/>
      <c r="S946" s="269"/>
      <c r="T946" s="269"/>
      <c r="U946" s="269"/>
      <c r="V946" s="269"/>
      <c r="W946" s="269"/>
      <c r="X946" s="270"/>
      <c r="Y946" s="13"/>
      <c r="Z946" s="13"/>
      <c r="AA946" s="13"/>
      <c r="AB946" s="13"/>
      <c r="AC946" s="13"/>
      <c r="AD946" s="13"/>
      <c r="AE946" s="13"/>
      <c r="AT946" s="271" t="s">
        <v>149</v>
      </c>
      <c r="AU946" s="271" t="s">
        <v>85</v>
      </c>
      <c r="AV946" s="13" t="s">
        <v>87</v>
      </c>
      <c r="AW946" s="13" t="s">
        <v>5</v>
      </c>
      <c r="AX946" s="13" t="s">
        <v>77</v>
      </c>
      <c r="AY946" s="271" t="s">
        <v>139</v>
      </c>
    </row>
    <row r="947" s="14" customFormat="1">
      <c r="A947" s="14"/>
      <c r="B947" s="272"/>
      <c r="C947" s="273"/>
      <c r="D947" s="247" t="s">
        <v>149</v>
      </c>
      <c r="E947" s="274" t="s">
        <v>1</v>
      </c>
      <c r="F947" s="275" t="s">
        <v>154</v>
      </c>
      <c r="G947" s="273"/>
      <c r="H947" s="276">
        <v>3.1219999999999999</v>
      </c>
      <c r="I947" s="277"/>
      <c r="J947" s="277"/>
      <c r="K947" s="273"/>
      <c r="L947" s="273"/>
      <c r="M947" s="278"/>
      <c r="N947" s="279"/>
      <c r="O947" s="280"/>
      <c r="P947" s="280"/>
      <c r="Q947" s="280"/>
      <c r="R947" s="280"/>
      <c r="S947" s="280"/>
      <c r="T947" s="280"/>
      <c r="U947" s="280"/>
      <c r="V947" s="280"/>
      <c r="W947" s="280"/>
      <c r="X947" s="281"/>
      <c r="Y947" s="14"/>
      <c r="Z947" s="14"/>
      <c r="AA947" s="14"/>
      <c r="AB947" s="14"/>
      <c r="AC947" s="14"/>
      <c r="AD947" s="14"/>
      <c r="AE947" s="14"/>
      <c r="AT947" s="282" t="s">
        <v>149</v>
      </c>
      <c r="AU947" s="282" t="s">
        <v>85</v>
      </c>
      <c r="AV947" s="14" t="s">
        <v>146</v>
      </c>
      <c r="AW947" s="14" t="s">
        <v>5</v>
      </c>
      <c r="AX947" s="14" t="s">
        <v>85</v>
      </c>
      <c r="AY947" s="282" t="s">
        <v>139</v>
      </c>
    </row>
    <row r="948" s="2" customFormat="1" ht="21.75" customHeight="1">
      <c r="A948" s="37"/>
      <c r="B948" s="38"/>
      <c r="C948" s="283" t="s">
        <v>793</v>
      </c>
      <c r="D948" s="283" t="s">
        <v>409</v>
      </c>
      <c r="E948" s="284" t="s">
        <v>794</v>
      </c>
      <c r="F948" s="285" t="s">
        <v>795</v>
      </c>
      <c r="G948" s="286" t="s">
        <v>364</v>
      </c>
      <c r="H948" s="287">
        <v>4524.2399999999998</v>
      </c>
      <c r="I948" s="288"/>
      <c r="J948" s="288"/>
      <c r="K948" s="289">
        <f>ROUND(P948*H948,2)</f>
        <v>0</v>
      </c>
      <c r="L948" s="285" t="s">
        <v>144</v>
      </c>
      <c r="M948" s="43"/>
      <c r="N948" s="290" t="s">
        <v>1</v>
      </c>
      <c r="O948" s="241" t="s">
        <v>40</v>
      </c>
      <c r="P948" s="242">
        <f>I948+J948</f>
        <v>0</v>
      </c>
      <c r="Q948" s="242">
        <f>ROUND(I948*H948,2)</f>
        <v>0</v>
      </c>
      <c r="R948" s="242">
        <f>ROUND(J948*H948,2)</f>
        <v>0</v>
      </c>
      <c r="S948" s="90"/>
      <c r="T948" s="243">
        <f>S948*H948</f>
        <v>0</v>
      </c>
      <c r="U948" s="243">
        <v>0</v>
      </c>
      <c r="V948" s="243">
        <f>U948*H948</f>
        <v>0</v>
      </c>
      <c r="W948" s="243">
        <v>0</v>
      </c>
      <c r="X948" s="244">
        <f>W948*H948</f>
        <v>0</v>
      </c>
      <c r="Y948" s="37"/>
      <c r="Z948" s="37"/>
      <c r="AA948" s="37"/>
      <c r="AB948" s="37"/>
      <c r="AC948" s="37"/>
      <c r="AD948" s="37"/>
      <c r="AE948" s="37"/>
      <c r="AR948" s="245" t="s">
        <v>735</v>
      </c>
      <c r="AT948" s="245" t="s">
        <v>409</v>
      </c>
      <c r="AU948" s="245" t="s">
        <v>85</v>
      </c>
      <c r="AY948" s="16" t="s">
        <v>139</v>
      </c>
      <c r="BE948" s="246">
        <f>IF(O948="základní",K948,0)</f>
        <v>0</v>
      </c>
      <c r="BF948" s="246">
        <f>IF(O948="snížená",K948,0)</f>
        <v>0</v>
      </c>
      <c r="BG948" s="246">
        <f>IF(O948="zákl. přenesená",K948,0)</f>
        <v>0</v>
      </c>
      <c r="BH948" s="246">
        <f>IF(O948="sníž. přenesená",K948,0)</f>
        <v>0</v>
      </c>
      <c r="BI948" s="246">
        <f>IF(O948="nulová",K948,0)</f>
        <v>0</v>
      </c>
      <c r="BJ948" s="16" t="s">
        <v>85</v>
      </c>
      <c r="BK948" s="246">
        <f>ROUND(P948*H948,2)</f>
        <v>0</v>
      </c>
      <c r="BL948" s="16" t="s">
        <v>735</v>
      </c>
      <c r="BM948" s="245" t="s">
        <v>796</v>
      </c>
    </row>
    <row r="949" s="2" customFormat="1">
      <c r="A949" s="37"/>
      <c r="B949" s="38"/>
      <c r="C949" s="39"/>
      <c r="D949" s="247" t="s">
        <v>148</v>
      </c>
      <c r="E949" s="39"/>
      <c r="F949" s="248" t="s">
        <v>797</v>
      </c>
      <c r="G949" s="39"/>
      <c r="H949" s="39"/>
      <c r="I949" s="144"/>
      <c r="J949" s="144"/>
      <c r="K949" s="39"/>
      <c r="L949" s="39"/>
      <c r="M949" s="43"/>
      <c r="N949" s="249"/>
      <c r="O949" s="250"/>
      <c r="P949" s="90"/>
      <c r="Q949" s="90"/>
      <c r="R949" s="90"/>
      <c r="S949" s="90"/>
      <c r="T949" s="90"/>
      <c r="U949" s="90"/>
      <c r="V949" s="90"/>
      <c r="W949" s="90"/>
      <c r="X949" s="91"/>
      <c r="Y949" s="37"/>
      <c r="Z949" s="37"/>
      <c r="AA949" s="37"/>
      <c r="AB949" s="37"/>
      <c r="AC949" s="37"/>
      <c r="AD949" s="37"/>
      <c r="AE949" s="37"/>
      <c r="AT949" s="16" t="s">
        <v>148</v>
      </c>
      <c r="AU949" s="16" t="s">
        <v>85</v>
      </c>
    </row>
    <row r="950" s="12" customFormat="1">
      <c r="A950" s="12"/>
      <c r="B950" s="251"/>
      <c r="C950" s="252"/>
      <c r="D950" s="247" t="s">
        <v>149</v>
      </c>
      <c r="E950" s="253" t="s">
        <v>1</v>
      </c>
      <c r="F950" s="254" t="s">
        <v>798</v>
      </c>
      <c r="G950" s="252"/>
      <c r="H950" s="253" t="s">
        <v>1</v>
      </c>
      <c r="I950" s="255"/>
      <c r="J950" s="255"/>
      <c r="K950" s="252"/>
      <c r="L950" s="252"/>
      <c r="M950" s="256"/>
      <c r="N950" s="257"/>
      <c r="O950" s="258"/>
      <c r="P950" s="258"/>
      <c r="Q950" s="258"/>
      <c r="R950" s="258"/>
      <c r="S950" s="258"/>
      <c r="T950" s="258"/>
      <c r="U950" s="258"/>
      <c r="V950" s="258"/>
      <c r="W950" s="258"/>
      <c r="X950" s="259"/>
      <c r="Y950" s="12"/>
      <c r="Z950" s="12"/>
      <c r="AA950" s="12"/>
      <c r="AB950" s="12"/>
      <c r="AC950" s="12"/>
      <c r="AD950" s="12"/>
      <c r="AE950" s="12"/>
      <c r="AT950" s="260" t="s">
        <v>149</v>
      </c>
      <c r="AU950" s="260" t="s">
        <v>85</v>
      </c>
      <c r="AV950" s="12" t="s">
        <v>85</v>
      </c>
      <c r="AW950" s="12" t="s">
        <v>5</v>
      </c>
      <c r="AX950" s="12" t="s">
        <v>77</v>
      </c>
      <c r="AY950" s="260" t="s">
        <v>139</v>
      </c>
    </row>
    <row r="951" s="13" customFormat="1">
      <c r="A951" s="13"/>
      <c r="B951" s="261"/>
      <c r="C951" s="262"/>
      <c r="D951" s="247" t="s">
        <v>149</v>
      </c>
      <c r="E951" s="263" t="s">
        <v>1</v>
      </c>
      <c r="F951" s="264" t="s">
        <v>799</v>
      </c>
      <c r="G951" s="262"/>
      <c r="H951" s="265">
        <v>4512.96</v>
      </c>
      <c r="I951" s="266"/>
      <c r="J951" s="266"/>
      <c r="K951" s="262"/>
      <c r="L951" s="262"/>
      <c r="M951" s="267"/>
      <c r="N951" s="268"/>
      <c r="O951" s="269"/>
      <c r="P951" s="269"/>
      <c r="Q951" s="269"/>
      <c r="R951" s="269"/>
      <c r="S951" s="269"/>
      <c r="T951" s="269"/>
      <c r="U951" s="269"/>
      <c r="V951" s="269"/>
      <c r="W951" s="269"/>
      <c r="X951" s="270"/>
      <c r="Y951" s="13"/>
      <c r="Z951" s="13"/>
      <c r="AA951" s="13"/>
      <c r="AB951" s="13"/>
      <c r="AC951" s="13"/>
      <c r="AD951" s="13"/>
      <c r="AE951" s="13"/>
      <c r="AT951" s="271" t="s">
        <v>149</v>
      </c>
      <c r="AU951" s="271" t="s">
        <v>85</v>
      </c>
      <c r="AV951" s="13" t="s">
        <v>87</v>
      </c>
      <c r="AW951" s="13" t="s">
        <v>5</v>
      </c>
      <c r="AX951" s="13" t="s">
        <v>77</v>
      </c>
      <c r="AY951" s="271" t="s">
        <v>139</v>
      </c>
    </row>
    <row r="952" s="12" customFormat="1">
      <c r="A952" s="12"/>
      <c r="B952" s="251"/>
      <c r="C952" s="252"/>
      <c r="D952" s="247" t="s">
        <v>149</v>
      </c>
      <c r="E952" s="253" t="s">
        <v>1</v>
      </c>
      <c r="F952" s="254" t="s">
        <v>800</v>
      </c>
      <c r="G952" s="252"/>
      <c r="H952" s="253" t="s">
        <v>1</v>
      </c>
      <c r="I952" s="255"/>
      <c r="J952" s="255"/>
      <c r="K952" s="252"/>
      <c r="L952" s="252"/>
      <c r="M952" s="256"/>
      <c r="N952" s="257"/>
      <c r="O952" s="258"/>
      <c r="P952" s="258"/>
      <c r="Q952" s="258"/>
      <c r="R952" s="258"/>
      <c r="S952" s="258"/>
      <c r="T952" s="258"/>
      <c r="U952" s="258"/>
      <c r="V952" s="258"/>
      <c r="W952" s="258"/>
      <c r="X952" s="259"/>
      <c r="Y952" s="12"/>
      <c r="Z952" s="12"/>
      <c r="AA952" s="12"/>
      <c r="AB952" s="12"/>
      <c r="AC952" s="12"/>
      <c r="AD952" s="12"/>
      <c r="AE952" s="12"/>
      <c r="AT952" s="260" t="s">
        <v>149</v>
      </c>
      <c r="AU952" s="260" t="s">
        <v>85</v>
      </c>
      <c r="AV952" s="12" t="s">
        <v>85</v>
      </c>
      <c r="AW952" s="12" t="s">
        <v>5</v>
      </c>
      <c r="AX952" s="12" t="s">
        <v>77</v>
      </c>
      <c r="AY952" s="260" t="s">
        <v>139</v>
      </c>
    </row>
    <row r="953" s="13" customFormat="1">
      <c r="A953" s="13"/>
      <c r="B953" s="261"/>
      <c r="C953" s="262"/>
      <c r="D953" s="247" t="s">
        <v>149</v>
      </c>
      <c r="E953" s="263" t="s">
        <v>1</v>
      </c>
      <c r="F953" s="264" t="s">
        <v>801</v>
      </c>
      <c r="G953" s="262"/>
      <c r="H953" s="265">
        <v>11.279999999999999</v>
      </c>
      <c r="I953" s="266"/>
      <c r="J953" s="266"/>
      <c r="K953" s="262"/>
      <c r="L953" s="262"/>
      <c r="M953" s="267"/>
      <c r="N953" s="268"/>
      <c r="O953" s="269"/>
      <c r="P953" s="269"/>
      <c r="Q953" s="269"/>
      <c r="R953" s="269"/>
      <c r="S953" s="269"/>
      <c r="T953" s="269"/>
      <c r="U953" s="269"/>
      <c r="V953" s="269"/>
      <c r="W953" s="269"/>
      <c r="X953" s="270"/>
      <c r="Y953" s="13"/>
      <c r="Z953" s="13"/>
      <c r="AA953" s="13"/>
      <c r="AB953" s="13"/>
      <c r="AC953" s="13"/>
      <c r="AD953" s="13"/>
      <c r="AE953" s="13"/>
      <c r="AT953" s="271" t="s">
        <v>149</v>
      </c>
      <c r="AU953" s="271" t="s">
        <v>85</v>
      </c>
      <c r="AV953" s="13" t="s">
        <v>87</v>
      </c>
      <c r="AW953" s="13" t="s">
        <v>5</v>
      </c>
      <c r="AX953" s="13" t="s">
        <v>77</v>
      </c>
      <c r="AY953" s="271" t="s">
        <v>139</v>
      </c>
    </row>
    <row r="954" s="14" customFormat="1">
      <c r="A954" s="14"/>
      <c r="B954" s="272"/>
      <c r="C954" s="273"/>
      <c r="D954" s="247" t="s">
        <v>149</v>
      </c>
      <c r="E954" s="274" t="s">
        <v>1</v>
      </c>
      <c r="F954" s="275" t="s">
        <v>154</v>
      </c>
      <c r="G954" s="273"/>
      <c r="H954" s="276">
        <v>4524.2399999999998</v>
      </c>
      <c r="I954" s="277"/>
      <c r="J954" s="277"/>
      <c r="K954" s="273"/>
      <c r="L954" s="273"/>
      <c r="M954" s="278"/>
      <c r="N954" s="279"/>
      <c r="O954" s="280"/>
      <c r="P954" s="280"/>
      <c r="Q954" s="280"/>
      <c r="R954" s="280"/>
      <c r="S954" s="280"/>
      <c r="T954" s="280"/>
      <c r="U954" s="280"/>
      <c r="V954" s="280"/>
      <c r="W954" s="280"/>
      <c r="X954" s="281"/>
      <c r="Y954" s="14"/>
      <c r="Z954" s="14"/>
      <c r="AA954" s="14"/>
      <c r="AB954" s="14"/>
      <c r="AC954" s="14"/>
      <c r="AD954" s="14"/>
      <c r="AE954" s="14"/>
      <c r="AT954" s="282" t="s">
        <v>149</v>
      </c>
      <c r="AU954" s="282" t="s">
        <v>85</v>
      </c>
      <c r="AV954" s="14" t="s">
        <v>146</v>
      </c>
      <c r="AW954" s="14" t="s">
        <v>5</v>
      </c>
      <c r="AX954" s="14" t="s">
        <v>85</v>
      </c>
      <c r="AY954" s="282" t="s">
        <v>139</v>
      </c>
    </row>
    <row r="955" s="2" customFormat="1" ht="21.75" customHeight="1">
      <c r="A955" s="37"/>
      <c r="B955" s="38"/>
      <c r="C955" s="283" t="s">
        <v>802</v>
      </c>
      <c r="D955" s="283" t="s">
        <v>409</v>
      </c>
      <c r="E955" s="284" t="s">
        <v>803</v>
      </c>
      <c r="F955" s="285" t="s">
        <v>804</v>
      </c>
      <c r="G955" s="286" t="s">
        <v>364</v>
      </c>
      <c r="H955" s="287">
        <v>19.5</v>
      </c>
      <c r="I955" s="288"/>
      <c r="J955" s="288"/>
      <c r="K955" s="289">
        <f>ROUND(P955*H955,2)</f>
        <v>0</v>
      </c>
      <c r="L955" s="285" t="s">
        <v>144</v>
      </c>
      <c r="M955" s="43"/>
      <c r="N955" s="290" t="s">
        <v>1</v>
      </c>
      <c r="O955" s="241" t="s">
        <v>40</v>
      </c>
      <c r="P955" s="242">
        <f>I955+J955</f>
        <v>0</v>
      </c>
      <c r="Q955" s="242">
        <f>ROUND(I955*H955,2)</f>
        <v>0</v>
      </c>
      <c r="R955" s="242">
        <f>ROUND(J955*H955,2)</f>
        <v>0</v>
      </c>
      <c r="S955" s="90"/>
      <c r="T955" s="243">
        <f>S955*H955</f>
        <v>0</v>
      </c>
      <c r="U955" s="243">
        <v>0</v>
      </c>
      <c r="V955" s="243">
        <f>U955*H955</f>
        <v>0</v>
      </c>
      <c r="W955" s="243">
        <v>0</v>
      </c>
      <c r="X955" s="244">
        <f>W955*H955</f>
        <v>0</v>
      </c>
      <c r="Y955" s="37"/>
      <c r="Z955" s="37"/>
      <c r="AA955" s="37"/>
      <c r="AB955" s="37"/>
      <c r="AC955" s="37"/>
      <c r="AD955" s="37"/>
      <c r="AE955" s="37"/>
      <c r="AR955" s="245" t="s">
        <v>735</v>
      </c>
      <c r="AT955" s="245" t="s">
        <v>409</v>
      </c>
      <c r="AU955" s="245" t="s">
        <v>85</v>
      </c>
      <c r="AY955" s="16" t="s">
        <v>139</v>
      </c>
      <c r="BE955" s="246">
        <f>IF(O955="základní",K955,0)</f>
        <v>0</v>
      </c>
      <c r="BF955" s="246">
        <f>IF(O955="snížená",K955,0)</f>
        <v>0</v>
      </c>
      <c r="BG955" s="246">
        <f>IF(O955="zákl. přenesená",K955,0)</f>
        <v>0</v>
      </c>
      <c r="BH955" s="246">
        <f>IF(O955="sníž. přenesená",K955,0)</f>
        <v>0</v>
      </c>
      <c r="BI955" s="246">
        <f>IF(O955="nulová",K955,0)</f>
        <v>0</v>
      </c>
      <c r="BJ955" s="16" t="s">
        <v>85</v>
      </c>
      <c r="BK955" s="246">
        <f>ROUND(P955*H955,2)</f>
        <v>0</v>
      </c>
      <c r="BL955" s="16" t="s">
        <v>735</v>
      </c>
      <c r="BM955" s="245" t="s">
        <v>805</v>
      </c>
    </row>
    <row r="956" s="2" customFormat="1">
      <c r="A956" s="37"/>
      <c r="B956" s="38"/>
      <c r="C956" s="39"/>
      <c r="D956" s="247" t="s">
        <v>148</v>
      </c>
      <c r="E956" s="39"/>
      <c r="F956" s="248" t="s">
        <v>806</v>
      </c>
      <c r="G956" s="39"/>
      <c r="H956" s="39"/>
      <c r="I956" s="144"/>
      <c r="J956" s="144"/>
      <c r="K956" s="39"/>
      <c r="L956" s="39"/>
      <c r="M956" s="43"/>
      <c r="N956" s="249"/>
      <c r="O956" s="250"/>
      <c r="P956" s="90"/>
      <c r="Q956" s="90"/>
      <c r="R956" s="90"/>
      <c r="S956" s="90"/>
      <c r="T956" s="90"/>
      <c r="U956" s="90"/>
      <c r="V956" s="90"/>
      <c r="W956" s="90"/>
      <c r="X956" s="91"/>
      <c r="Y956" s="37"/>
      <c r="Z956" s="37"/>
      <c r="AA956" s="37"/>
      <c r="AB956" s="37"/>
      <c r="AC956" s="37"/>
      <c r="AD956" s="37"/>
      <c r="AE956" s="37"/>
      <c r="AT956" s="16" t="s">
        <v>148</v>
      </c>
      <c r="AU956" s="16" t="s">
        <v>85</v>
      </c>
    </row>
    <row r="957" s="13" customFormat="1">
      <c r="A957" s="13"/>
      <c r="B957" s="261"/>
      <c r="C957" s="262"/>
      <c r="D957" s="247" t="s">
        <v>149</v>
      </c>
      <c r="E957" s="263" t="s">
        <v>1</v>
      </c>
      <c r="F957" s="264" t="s">
        <v>785</v>
      </c>
      <c r="G957" s="262"/>
      <c r="H957" s="265">
        <v>19.5</v>
      </c>
      <c r="I957" s="266"/>
      <c r="J957" s="266"/>
      <c r="K957" s="262"/>
      <c r="L957" s="262"/>
      <c r="M957" s="267"/>
      <c r="N957" s="268"/>
      <c r="O957" s="269"/>
      <c r="P957" s="269"/>
      <c r="Q957" s="269"/>
      <c r="R957" s="269"/>
      <c r="S957" s="269"/>
      <c r="T957" s="269"/>
      <c r="U957" s="269"/>
      <c r="V957" s="269"/>
      <c r="W957" s="269"/>
      <c r="X957" s="270"/>
      <c r="Y957" s="13"/>
      <c r="Z957" s="13"/>
      <c r="AA957" s="13"/>
      <c r="AB957" s="13"/>
      <c r="AC957" s="13"/>
      <c r="AD957" s="13"/>
      <c r="AE957" s="13"/>
      <c r="AT957" s="271" t="s">
        <v>149</v>
      </c>
      <c r="AU957" s="271" t="s">
        <v>85</v>
      </c>
      <c r="AV957" s="13" t="s">
        <v>87</v>
      </c>
      <c r="AW957" s="13" t="s">
        <v>5</v>
      </c>
      <c r="AX957" s="13" t="s">
        <v>77</v>
      </c>
      <c r="AY957" s="271" t="s">
        <v>139</v>
      </c>
    </row>
    <row r="958" s="14" customFormat="1">
      <c r="A958" s="14"/>
      <c r="B958" s="272"/>
      <c r="C958" s="273"/>
      <c r="D958" s="247" t="s">
        <v>149</v>
      </c>
      <c r="E958" s="274" t="s">
        <v>1</v>
      </c>
      <c r="F958" s="275" t="s">
        <v>154</v>
      </c>
      <c r="G958" s="273"/>
      <c r="H958" s="276">
        <v>19.5</v>
      </c>
      <c r="I958" s="277"/>
      <c r="J958" s="277"/>
      <c r="K958" s="273"/>
      <c r="L958" s="273"/>
      <c r="M958" s="278"/>
      <c r="N958" s="279"/>
      <c r="O958" s="280"/>
      <c r="P958" s="280"/>
      <c r="Q958" s="280"/>
      <c r="R958" s="280"/>
      <c r="S958" s="280"/>
      <c r="T958" s="280"/>
      <c r="U958" s="280"/>
      <c r="V958" s="280"/>
      <c r="W958" s="280"/>
      <c r="X958" s="281"/>
      <c r="Y958" s="14"/>
      <c r="Z958" s="14"/>
      <c r="AA958" s="14"/>
      <c r="AB958" s="14"/>
      <c r="AC958" s="14"/>
      <c r="AD958" s="14"/>
      <c r="AE958" s="14"/>
      <c r="AT958" s="282" t="s">
        <v>149</v>
      </c>
      <c r="AU958" s="282" t="s">
        <v>85</v>
      </c>
      <c r="AV958" s="14" t="s">
        <v>146</v>
      </c>
      <c r="AW958" s="14" t="s">
        <v>5</v>
      </c>
      <c r="AX958" s="14" t="s">
        <v>85</v>
      </c>
      <c r="AY958" s="282" t="s">
        <v>139</v>
      </c>
    </row>
    <row r="959" s="2" customFormat="1" ht="21.75" customHeight="1">
      <c r="A959" s="37"/>
      <c r="B959" s="38"/>
      <c r="C959" s="283" t="s">
        <v>807</v>
      </c>
      <c r="D959" s="283" t="s">
        <v>409</v>
      </c>
      <c r="E959" s="284" t="s">
        <v>808</v>
      </c>
      <c r="F959" s="285" t="s">
        <v>809</v>
      </c>
      <c r="G959" s="286" t="s">
        <v>364</v>
      </c>
      <c r="H959" s="287">
        <v>1.5</v>
      </c>
      <c r="I959" s="288"/>
      <c r="J959" s="288"/>
      <c r="K959" s="289">
        <f>ROUND(P959*H959,2)</f>
        <v>0</v>
      </c>
      <c r="L959" s="285" t="s">
        <v>144</v>
      </c>
      <c r="M959" s="43"/>
      <c r="N959" s="290" t="s">
        <v>1</v>
      </c>
      <c r="O959" s="241" t="s">
        <v>40</v>
      </c>
      <c r="P959" s="242">
        <f>I959+J959</f>
        <v>0</v>
      </c>
      <c r="Q959" s="242">
        <f>ROUND(I959*H959,2)</f>
        <v>0</v>
      </c>
      <c r="R959" s="242">
        <f>ROUND(J959*H959,2)</f>
        <v>0</v>
      </c>
      <c r="S959" s="90"/>
      <c r="T959" s="243">
        <f>S959*H959</f>
        <v>0</v>
      </c>
      <c r="U959" s="243">
        <v>0</v>
      </c>
      <c r="V959" s="243">
        <f>U959*H959</f>
        <v>0</v>
      </c>
      <c r="W959" s="243">
        <v>0</v>
      </c>
      <c r="X959" s="244">
        <f>W959*H959</f>
        <v>0</v>
      </c>
      <c r="Y959" s="37"/>
      <c r="Z959" s="37"/>
      <c r="AA959" s="37"/>
      <c r="AB959" s="37"/>
      <c r="AC959" s="37"/>
      <c r="AD959" s="37"/>
      <c r="AE959" s="37"/>
      <c r="AR959" s="245" t="s">
        <v>146</v>
      </c>
      <c r="AT959" s="245" t="s">
        <v>409</v>
      </c>
      <c r="AU959" s="245" t="s">
        <v>85</v>
      </c>
      <c r="AY959" s="16" t="s">
        <v>139</v>
      </c>
      <c r="BE959" s="246">
        <f>IF(O959="základní",K959,0)</f>
        <v>0</v>
      </c>
      <c r="BF959" s="246">
        <f>IF(O959="snížená",K959,0)</f>
        <v>0</v>
      </c>
      <c r="BG959" s="246">
        <f>IF(O959="zákl. přenesená",K959,0)</f>
        <v>0</v>
      </c>
      <c r="BH959" s="246">
        <f>IF(O959="sníž. přenesená",K959,0)</f>
        <v>0</v>
      </c>
      <c r="BI959" s="246">
        <f>IF(O959="nulová",K959,0)</f>
        <v>0</v>
      </c>
      <c r="BJ959" s="16" t="s">
        <v>85</v>
      </c>
      <c r="BK959" s="246">
        <f>ROUND(P959*H959,2)</f>
        <v>0</v>
      </c>
      <c r="BL959" s="16" t="s">
        <v>146</v>
      </c>
      <c r="BM959" s="245" t="s">
        <v>810</v>
      </c>
    </row>
    <row r="960" s="2" customFormat="1">
      <c r="A960" s="37"/>
      <c r="B960" s="38"/>
      <c r="C960" s="39"/>
      <c r="D960" s="247" t="s">
        <v>148</v>
      </c>
      <c r="E960" s="39"/>
      <c r="F960" s="248" t="s">
        <v>811</v>
      </c>
      <c r="G960" s="39"/>
      <c r="H960" s="39"/>
      <c r="I960" s="144"/>
      <c r="J960" s="144"/>
      <c r="K960" s="39"/>
      <c r="L960" s="39"/>
      <c r="M960" s="43"/>
      <c r="N960" s="249"/>
      <c r="O960" s="250"/>
      <c r="P960" s="90"/>
      <c r="Q960" s="90"/>
      <c r="R960" s="90"/>
      <c r="S960" s="90"/>
      <c r="T960" s="90"/>
      <c r="U960" s="90"/>
      <c r="V960" s="90"/>
      <c r="W960" s="90"/>
      <c r="X960" s="91"/>
      <c r="Y960" s="37"/>
      <c r="Z960" s="37"/>
      <c r="AA960" s="37"/>
      <c r="AB960" s="37"/>
      <c r="AC960" s="37"/>
      <c r="AD960" s="37"/>
      <c r="AE960" s="37"/>
      <c r="AT960" s="16" t="s">
        <v>148</v>
      </c>
      <c r="AU960" s="16" t="s">
        <v>85</v>
      </c>
    </row>
    <row r="961" s="13" customFormat="1">
      <c r="A961" s="13"/>
      <c r="B961" s="261"/>
      <c r="C961" s="262"/>
      <c r="D961" s="247" t="s">
        <v>149</v>
      </c>
      <c r="E961" s="263" t="s">
        <v>1</v>
      </c>
      <c r="F961" s="264" t="s">
        <v>812</v>
      </c>
      <c r="G961" s="262"/>
      <c r="H961" s="265">
        <v>1.5</v>
      </c>
      <c r="I961" s="266"/>
      <c r="J961" s="266"/>
      <c r="K961" s="262"/>
      <c r="L961" s="262"/>
      <c r="M961" s="267"/>
      <c r="N961" s="268"/>
      <c r="O961" s="269"/>
      <c r="P961" s="269"/>
      <c r="Q961" s="269"/>
      <c r="R961" s="269"/>
      <c r="S961" s="269"/>
      <c r="T961" s="269"/>
      <c r="U961" s="269"/>
      <c r="V961" s="269"/>
      <c r="W961" s="269"/>
      <c r="X961" s="270"/>
      <c r="Y961" s="13"/>
      <c r="Z961" s="13"/>
      <c r="AA961" s="13"/>
      <c r="AB961" s="13"/>
      <c r="AC961" s="13"/>
      <c r="AD961" s="13"/>
      <c r="AE961" s="13"/>
      <c r="AT961" s="271" t="s">
        <v>149</v>
      </c>
      <c r="AU961" s="271" t="s">
        <v>85</v>
      </c>
      <c r="AV961" s="13" t="s">
        <v>87</v>
      </c>
      <c r="AW961" s="13" t="s">
        <v>5</v>
      </c>
      <c r="AX961" s="13" t="s">
        <v>77</v>
      </c>
      <c r="AY961" s="271" t="s">
        <v>139</v>
      </c>
    </row>
    <row r="962" s="14" customFormat="1">
      <c r="A962" s="14"/>
      <c r="B962" s="272"/>
      <c r="C962" s="273"/>
      <c r="D962" s="247" t="s">
        <v>149</v>
      </c>
      <c r="E962" s="274" t="s">
        <v>1</v>
      </c>
      <c r="F962" s="275" t="s">
        <v>154</v>
      </c>
      <c r="G962" s="273"/>
      <c r="H962" s="276">
        <v>1.5</v>
      </c>
      <c r="I962" s="277"/>
      <c r="J962" s="277"/>
      <c r="K962" s="273"/>
      <c r="L962" s="273"/>
      <c r="M962" s="278"/>
      <c r="N962" s="291"/>
      <c r="O962" s="292"/>
      <c r="P962" s="292"/>
      <c r="Q962" s="292"/>
      <c r="R962" s="292"/>
      <c r="S962" s="292"/>
      <c r="T962" s="292"/>
      <c r="U962" s="292"/>
      <c r="V962" s="292"/>
      <c r="W962" s="292"/>
      <c r="X962" s="293"/>
      <c r="Y962" s="14"/>
      <c r="Z962" s="14"/>
      <c r="AA962" s="14"/>
      <c r="AB962" s="14"/>
      <c r="AC962" s="14"/>
      <c r="AD962" s="14"/>
      <c r="AE962" s="14"/>
      <c r="AT962" s="282" t="s">
        <v>149</v>
      </c>
      <c r="AU962" s="282" t="s">
        <v>85</v>
      </c>
      <c r="AV962" s="14" t="s">
        <v>146</v>
      </c>
      <c r="AW962" s="14" t="s">
        <v>5</v>
      </c>
      <c r="AX962" s="14" t="s">
        <v>85</v>
      </c>
      <c r="AY962" s="282" t="s">
        <v>139</v>
      </c>
    </row>
    <row r="963" s="2" customFormat="1" ht="6.96" customHeight="1">
      <c r="A963" s="37"/>
      <c r="B963" s="65"/>
      <c r="C963" s="66"/>
      <c r="D963" s="66"/>
      <c r="E963" s="66"/>
      <c r="F963" s="66"/>
      <c r="G963" s="66"/>
      <c r="H963" s="66"/>
      <c r="I963" s="184"/>
      <c r="J963" s="184"/>
      <c r="K963" s="66"/>
      <c r="L963" s="66"/>
      <c r="M963" s="43"/>
      <c r="N963" s="37"/>
      <c r="P963" s="37"/>
      <c r="Q963" s="37"/>
      <c r="R963" s="37"/>
      <c r="S963" s="37"/>
      <c r="T963" s="37"/>
      <c r="U963" s="37"/>
      <c r="V963" s="37"/>
      <c r="W963" s="37"/>
      <c r="X963" s="37"/>
      <c r="Y963" s="37"/>
      <c r="Z963" s="37"/>
      <c r="AA963" s="37"/>
      <c r="AB963" s="37"/>
      <c r="AC963" s="37"/>
      <c r="AD963" s="37"/>
      <c r="AE963" s="37"/>
    </row>
  </sheetData>
  <sheetProtection sheet="1" autoFilter="0" formatColumns="0" formatRows="0" objects="1" scenarios="1" spinCount="100000" saltValue="/BHW9Fx+d+XznSQDlZjsiYDKyi3gQwd1SB9qC+Q+oVjJU8hiLsiQdD+WxPjfWys8FONINv1UekN017k87JlGKQ==" hashValue="HpyTfw2cZ4926xpZ3SdulY6gA+J+BynkpYSAgN3cX6duaUxzg8tEIoN5Ma019mwrsUb0GePD5lmUFz5eCPN8gQ==" algorithmName="SHA-512" password="CC35"/>
  <autoFilter ref="C120:L962"/>
  <mergeCells count="9">
    <mergeCell ref="E7:H7"/>
    <mergeCell ref="E9:H9"/>
    <mergeCell ref="E18:H18"/>
    <mergeCell ref="E27:H27"/>
    <mergeCell ref="E85:H85"/>
    <mergeCell ref="E87:H87"/>
    <mergeCell ref="E111:H111"/>
    <mergeCell ref="E113:H11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90</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103</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16.5" customHeight="1">
      <c r="B7" s="19"/>
      <c r="E7" s="143" t="str">
        <f>'Rekapitulace stavby'!K6</f>
        <v>Oprava staničních kolejí v žst. Všetaty</v>
      </c>
      <c r="F7" s="142"/>
      <c r="G7" s="142"/>
      <c r="H7" s="142"/>
      <c r="I7" s="136"/>
      <c r="J7" s="136"/>
      <c r="M7" s="19"/>
    </row>
    <row r="8" s="2" customFormat="1" ht="12" customHeight="1">
      <c r="A8" s="37"/>
      <c r="B8" s="43"/>
      <c r="C8" s="37"/>
      <c r="D8" s="142" t="s">
        <v>104</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813</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30. 7. 2020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106</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107</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ROUND(K121,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ROUND((SUM(BE121:BE803)),  2)</f>
        <v>0</v>
      </c>
      <c r="G35" s="37"/>
      <c r="H35" s="37"/>
      <c r="I35" s="163">
        <v>0.20999999999999999</v>
      </c>
      <c r="J35" s="144"/>
      <c r="K35" s="157">
        <f>ROUND(((SUM(BE121:BE803))*I35),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ROUND((SUM(BF121:BF803)),  2)</f>
        <v>0</v>
      </c>
      <c r="G36" s="37"/>
      <c r="H36" s="37"/>
      <c r="I36" s="163">
        <v>0.14999999999999999</v>
      </c>
      <c r="J36" s="144"/>
      <c r="K36" s="157">
        <f>ROUND(((SUM(BF121:BF803))*I36),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ROUND((SUM(BG121:BG803)),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ROUND((SUM(BH121:BH803)),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ROUND((SUM(BI121:BI803)),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108</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16.5" customHeight="1">
      <c r="A85" s="37"/>
      <c r="B85" s="38"/>
      <c r="C85" s="39"/>
      <c r="D85" s="39"/>
      <c r="E85" s="188" t="str">
        <f>E7</f>
        <v>Oprava staničních kolejí v žst. Všetaty</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104</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O2 - Oprava SK č.3 a v.č.27,30</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30. 7. 2020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109</v>
      </c>
      <c r="D94" s="191"/>
      <c r="E94" s="191"/>
      <c r="F94" s="191"/>
      <c r="G94" s="191"/>
      <c r="H94" s="191"/>
      <c r="I94" s="192" t="s">
        <v>110</v>
      </c>
      <c r="J94" s="192" t="s">
        <v>111</v>
      </c>
      <c r="K94" s="193" t="s">
        <v>112</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113</v>
      </c>
      <c r="D96" s="39"/>
      <c r="E96" s="39"/>
      <c r="F96" s="39"/>
      <c r="G96" s="39"/>
      <c r="H96" s="39"/>
      <c r="I96" s="195">
        <f>Q121</f>
        <v>0</v>
      </c>
      <c r="J96" s="195">
        <f>R121</f>
        <v>0</v>
      </c>
      <c r="K96" s="109">
        <f>K121</f>
        <v>0</v>
      </c>
      <c r="L96" s="39"/>
      <c r="M96" s="62"/>
      <c r="S96" s="37"/>
      <c r="T96" s="37"/>
      <c r="U96" s="37"/>
      <c r="V96" s="37"/>
      <c r="W96" s="37"/>
      <c r="X96" s="37"/>
      <c r="Y96" s="37"/>
      <c r="Z96" s="37"/>
      <c r="AA96" s="37"/>
      <c r="AB96" s="37"/>
      <c r="AC96" s="37"/>
      <c r="AD96" s="37"/>
      <c r="AE96" s="37"/>
      <c r="AU96" s="16" t="s">
        <v>114</v>
      </c>
    </row>
    <row r="97" s="9" customFormat="1" ht="24.96" customHeight="1">
      <c r="A97" s="9"/>
      <c r="B97" s="196"/>
      <c r="C97" s="197"/>
      <c r="D97" s="198" t="s">
        <v>115</v>
      </c>
      <c r="E97" s="199"/>
      <c r="F97" s="199"/>
      <c r="G97" s="199"/>
      <c r="H97" s="199"/>
      <c r="I97" s="200">
        <f>Q122</f>
        <v>0</v>
      </c>
      <c r="J97" s="200">
        <f>R122</f>
        <v>0</v>
      </c>
      <c r="K97" s="201">
        <f>K122</f>
        <v>0</v>
      </c>
      <c r="L97" s="197"/>
      <c r="M97" s="202"/>
      <c r="S97" s="9"/>
      <c r="T97" s="9"/>
      <c r="U97" s="9"/>
      <c r="V97" s="9"/>
      <c r="W97" s="9"/>
      <c r="X97" s="9"/>
      <c r="Y97" s="9"/>
      <c r="Z97" s="9"/>
      <c r="AA97" s="9"/>
      <c r="AB97" s="9"/>
      <c r="AC97" s="9"/>
      <c r="AD97" s="9"/>
      <c r="AE97" s="9"/>
    </row>
    <row r="98" s="9" customFormat="1" ht="24.96" customHeight="1">
      <c r="A98" s="9"/>
      <c r="B98" s="196"/>
      <c r="C98" s="197"/>
      <c r="D98" s="198" t="s">
        <v>814</v>
      </c>
      <c r="E98" s="199"/>
      <c r="F98" s="199"/>
      <c r="G98" s="199"/>
      <c r="H98" s="199"/>
      <c r="I98" s="200">
        <f>Q465</f>
        <v>0</v>
      </c>
      <c r="J98" s="200">
        <f>R465</f>
        <v>0</v>
      </c>
      <c r="K98" s="201">
        <f>K465</f>
        <v>0</v>
      </c>
      <c r="L98" s="197"/>
      <c r="M98" s="202"/>
      <c r="S98" s="9"/>
      <c r="T98" s="9"/>
      <c r="U98" s="9"/>
      <c r="V98" s="9"/>
      <c r="W98" s="9"/>
      <c r="X98" s="9"/>
      <c r="Y98" s="9"/>
      <c r="Z98" s="9"/>
      <c r="AA98" s="9"/>
      <c r="AB98" s="9"/>
      <c r="AC98" s="9"/>
      <c r="AD98" s="9"/>
      <c r="AE98" s="9"/>
    </row>
    <row r="99" s="9" customFormat="1" ht="24.96" customHeight="1">
      <c r="A99" s="9"/>
      <c r="B99" s="196"/>
      <c r="C99" s="197"/>
      <c r="D99" s="198" t="s">
        <v>117</v>
      </c>
      <c r="E99" s="199"/>
      <c r="F99" s="199"/>
      <c r="G99" s="199"/>
      <c r="H99" s="199"/>
      <c r="I99" s="200">
        <f>Q509</f>
        <v>0</v>
      </c>
      <c r="J99" s="200">
        <f>R509</f>
        <v>0</v>
      </c>
      <c r="K99" s="201">
        <f>K509</f>
        <v>0</v>
      </c>
      <c r="L99" s="197"/>
      <c r="M99" s="202"/>
      <c r="S99" s="9"/>
      <c r="T99" s="9"/>
      <c r="U99" s="9"/>
      <c r="V99" s="9"/>
      <c r="W99" s="9"/>
      <c r="X99" s="9"/>
      <c r="Y99" s="9"/>
      <c r="Z99" s="9"/>
      <c r="AA99" s="9"/>
      <c r="AB99" s="9"/>
      <c r="AC99" s="9"/>
      <c r="AD99" s="9"/>
      <c r="AE99" s="9"/>
    </row>
    <row r="100" s="9" customFormat="1" ht="24.96" customHeight="1">
      <c r="A100" s="9"/>
      <c r="B100" s="196"/>
      <c r="C100" s="197"/>
      <c r="D100" s="198" t="s">
        <v>118</v>
      </c>
      <c r="E100" s="199"/>
      <c r="F100" s="199"/>
      <c r="G100" s="199"/>
      <c r="H100" s="199"/>
      <c r="I100" s="200">
        <f>Q721</f>
        <v>0</v>
      </c>
      <c r="J100" s="200">
        <f>R721</f>
        <v>0</v>
      </c>
      <c r="K100" s="201">
        <f>K721</f>
        <v>0</v>
      </c>
      <c r="L100" s="197"/>
      <c r="M100" s="202"/>
      <c r="S100" s="9"/>
      <c r="T100" s="9"/>
      <c r="U100" s="9"/>
      <c r="V100" s="9"/>
      <c r="W100" s="9"/>
      <c r="X100" s="9"/>
      <c r="Y100" s="9"/>
      <c r="Z100" s="9"/>
      <c r="AA100" s="9"/>
      <c r="AB100" s="9"/>
      <c r="AC100" s="9"/>
      <c r="AD100" s="9"/>
      <c r="AE100" s="9"/>
    </row>
    <row r="101" s="9" customFormat="1" ht="24.96" customHeight="1">
      <c r="A101" s="9"/>
      <c r="B101" s="196"/>
      <c r="C101" s="197"/>
      <c r="D101" s="198" t="s">
        <v>119</v>
      </c>
      <c r="E101" s="199"/>
      <c r="F101" s="199"/>
      <c r="G101" s="199"/>
      <c r="H101" s="199"/>
      <c r="I101" s="200">
        <f>Q761</f>
        <v>0</v>
      </c>
      <c r="J101" s="200">
        <f>R761</f>
        <v>0</v>
      </c>
      <c r="K101" s="201">
        <f>K761</f>
        <v>0</v>
      </c>
      <c r="L101" s="197"/>
      <c r="M101" s="202"/>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144"/>
      <c r="J102" s="144"/>
      <c r="K102" s="39"/>
      <c r="L102" s="39"/>
      <c r="M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184"/>
      <c r="J103" s="184"/>
      <c r="K103" s="66"/>
      <c r="L103" s="66"/>
      <c r="M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187"/>
      <c r="J107" s="187"/>
      <c r="K107" s="68"/>
      <c r="L107" s="68"/>
      <c r="M107" s="62"/>
      <c r="S107" s="37"/>
      <c r="T107" s="37"/>
      <c r="U107" s="37"/>
      <c r="V107" s="37"/>
      <c r="W107" s="37"/>
      <c r="X107" s="37"/>
      <c r="Y107" s="37"/>
      <c r="Z107" s="37"/>
      <c r="AA107" s="37"/>
      <c r="AB107" s="37"/>
      <c r="AC107" s="37"/>
      <c r="AD107" s="37"/>
      <c r="AE107" s="37"/>
    </row>
    <row r="108" s="2" customFormat="1" ht="24.96" customHeight="1">
      <c r="A108" s="37"/>
      <c r="B108" s="38"/>
      <c r="C108" s="22" t="s">
        <v>120</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6.5" customHeight="1">
      <c r="A111" s="37"/>
      <c r="B111" s="38"/>
      <c r="C111" s="39"/>
      <c r="D111" s="39"/>
      <c r="E111" s="188" t="str">
        <f>E7</f>
        <v>Oprava staničních kolejí v žst. Všetaty</v>
      </c>
      <c r="F111" s="31"/>
      <c r="G111" s="31"/>
      <c r="H111" s="31"/>
      <c r="I111" s="144"/>
      <c r="J111" s="144"/>
      <c r="K111" s="39"/>
      <c r="L111" s="39"/>
      <c r="M111" s="62"/>
      <c r="S111" s="37"/>
      <c r="T111" s="37"/>
      <c r="U111" s="37"/>
      <c r="V111" s="37"/>
      <c r="W111" s="37"/>
      <c r="X111" s="37"/>
      <c r="Y111" s="37"/>
      <c r="Z111" s="37"/>
      <c r="AA111" s="37"/>
      <c r="AB111" s="37"/>
      <c r="AC111" s="37"/>
      <c r="AD111" s="37"/>
      <c r="AE111" s="37"/>
    </row>
    <row r="112" s="2" customFormat="1" ht="12" customHeight="1">
      <c r="A112" s="37"/>
      <c r="B112" s="38"/>
      <c r="C112" s="31" t="s">
        <v>104</v>
      </c>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O2 - Oprava SK č.3 a v.č.27,30</v>
      </c>
      <c r="F113" s="39"/>
      <c r="G113" s="39"/>
      <c r="H113" s="39"/>
      <c r="I113" s="144"/>
      <c r="J113" s="144"/>
      <c r="K113" s="39"/>
      <c r="L113" s="39"/>
      <c r="M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4"/>
      <c r="J114" s="144"/>
      <c r="K114" s="39"/>
      <c r="L114" s="39"/>
      <c r="M114" s="62"/>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147" t="s">
        <v>23</v>
      </c>
      <c r="J115" s="149" t="str">
        <f>IF(J12="","",J12)</f>
        <v>30. 7. 2020</v>
      </c>
      <c r="K115" s="39"/>
      <c r="L115" s="39"/>
      <c r="M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4"/>
      <c r="J116" s="144"/>
      <c r="K116" s="39"/>
      <c r="L116" s="39"/>
      <c r="M116" s="62"/>
      <c r="S116" s="37"/>
      <c r="T116" s="37"/>
      <c r="U116" s="37"/>
      <c r="V116" s="37"/>
      <c r="W116" s="37"/>
      <c r="X116" s="37"/>
      <c r="Y116" s="37"/>
      <c r="Z116" s="37"/>
      <c r="AA116" s="37"/>
      <c r="AB116" s="37"/>
      <c r="AC116" s="37"/>
      <c r="AD116" s="37"/>
      <c r="AE116" s="37"/>
    </row>
    <row r="117" s="2" customFormat="1" ht="15.15" customHeight="1">
      <c r="A117" s="37"/>
      <c r="B117" s="38"/>
      <c r="C117" s="31" t="s">
        <v>25</v>
      </c>
      <c r="D117" s="39"/>
      <c r="E117" s="39"/>
      <c r="F117" s="26" t="str">
        <f>E15</f>
        <v>Ing.Toláš Josef</v>
      </c>
      <c r="G117" s="39"/>
      <c r="H117" s="39"/>
      <c r="I117" s="147" t="s">
        <v>31</v>
      </c>
      <c r="J117" s="189" t="str">
        <f>E21</f>
        <v xml:space="preserve"> </v>
      </c>
      <c r="K117" s="39"/>
      <c r="L117" s="39"/>
      <c r="M117" s="62"/>
      <c r="S117" s="37"/>
      <c r="T117" s="37"/>
      <c r="U117" s="37"/>
      <c r="V117" s="37"/>
      <c r="W117" s="37"/>
      <c r="X117" s="37"/>
      <c r="Y117" s="37"/>
      <c r="Z117" s="37"/>
      <c r="AA117" s="37"/>
      <c r="AB117" s="37"/>
      <c r="AC117" s="37"/>
      <c r="AD117" s="37"/>
      <c r="AE117" s="37"/>
    </row>
    <row r="118" s="2" customFormat="1" ht="15.15" customHeight="1">
      <c r="A118" s="37"/>
      <c r="B118" s="38"/>
      <c r="C118" s="31" t="s">
        <v>29</v>
      </c>
      <c r="D118" s="39"/>
      <c r="E118" s="39"/>
      <c r="F118" s="26" t="str">
        <f>IF(E18="","",E18)</f>
        <v>Vyplň údaj</v>
      </c>
      <c r="G118" s="39"/>
      <c r="H118" s="39"/>
      <c r="I118" s="147" t="s">
        <v>32</v>
      </c>
      <c r="J118" s="189" t="str">
        <f>E24</f>
        <v>Šubr Pavel</v>
      </c>
      <c r="K118" s="39"/>
      <c r="L118" s="39"/>
      <c r="M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4"/>
      <c r="J119" s="144"/>
      <c r="K119" s="39"/>
      <c r="L119" s="39"/>
      <c r="M119" s="62"/>
      <c r="S119" s="37"/>
      <c r="T119" s="37"/>
      <c r="U119" s="37"/>
      <c r="V119" s="37"/>
      <c r="W119" s="37"/>
      <c r="X119" s="37"/>
      <c r="Y119" s="37"/>
      <c r="Z119" s="37"/>
      <c r="AA119" s="37"/>
      <c r="AB119" s="37"/>
      <c r="AC119" s="37"/>
      <c r="AD119" s="37"/>
      <c r="AE119" s="37"/>
    </row>
    <row r="120" s="10" customFormat="1" ht="29.28" customHeight="1">
      <c r="A120" s="203"/>
      <c r="B120" s="204"/>
      <c r="C120" s="205" t="s">
        <v>121</v>
      </c>
      <c r="D120" s="206" t="s">
        <v>60</v>
      </c>
      <c r="E120" s="206" t="s">
        <v>56</v>
      </c>
      <c r="F120" s="206" t="s">
        <v>57</v>
      </c>
      <c r="G120" s="206" t="s">
        <v>122</v>
      </c>
      <c r="H120" s="206" t="s">
        <v>123</v>
      </c>
      <c r="I120" s="207" t="s">
        <v>124</v>
      </c>
      <c r="J120" s="207" t="s">
        <v>125</v>
      </c>
      <c r="K120" s="206" t="s">
        <v>112</v>
      </c>
      <c r="L120" s="208" t="s">
        <v>126</v>
      </c>
      <c r="M120" s="209"/>
      <c r="N120" s="99" t="s">
        <v>1</v>
      </c>
      <c r="O120" s="100" t="s">
        <v>39</v>
      </c>
      <c r="P120" s="100" t="s">
        <v>127</v>
      </c>
      <c r="Q120" s="100" t="s">
        <v>128</v>
      </c>
      <c r="R120" s="100" t="s">
        <v>129</v>
      </c>
      <c r="S120" s="100" t="s">
        <v>130</v>
      </c>
      <c r="T120" s="100" t="s">
        <v>131</v>
      </c>
      <c r="U120" s="100" t="s">
        <v>132</v>
      </c>
      <c r="V120" s="100" t="s">
        <v>133</v>
      </c>
      <c r="W120" s="100" t="s">
        <v>134</v>
      </c>
      <c r="X120" s="101" t="s">
        <v>135</v>
      </c>
      <c r="Y120" s="203"/>
      <c r="Z120" s="203"/>
      <c r="AA120" s="203"/>
      <c r="AB120" s="203"/>
      <c r="AC120" s="203"/>
      <c r="AD120" s="203"/>
      <c r="AE120" s="203"/>
    </row>
    <row r="121" s="2" customFormat="1" ht="22.8" customHeight="1">
      <c r="A121" s="37"/>
      <c r="B121" s="38"/>
      <c r="C121" s="106" t="s">
        <v>136</v>
      </c>
      <c r="D121" s="39"/>
      <c r="E121" s="39"/>
      <c r="F121" s="39"/>
      <c r="G121" s="39"/>
      <c r="H121" s="39"/>
      <c r="I121" s="144"/>
      <c r="J121" s="144"/>
      <c r="K121" s="210">
        <f>BK121</f>
        <v>0</v>
      </c>
      <c r="L121" s="39"/>
      <c r="M121" s="43"/>
      <c r="N121" s="102"/>
      <c r="O121" s="211"/>
      <c r="P121" s="103"/>
      <c r="Q121" s="212">
        <f>Q122+Q465+Q509+Q721+Q761</f>
        <v>0</v>
      </c>
      <c r="R121" s="212">
        <f>R122+R465+R509+R721+R761</f>
        <v>0</v>
      </c>
      <c r="S121" s="103"/>
      <c r="T121" s="213">
        <f>T122+T465+T509+T721+T761</f>
        <v>0</v>
      </c>
      <c r="U121" s="103"/>
      <c r="V121" s="213">
        <f>V122+V465+V509+V721+V761</f>
        <v>539.05962</v>
      </c>
      <c r="W121" s="103"/>
      <c r="X121" s="214">
        <f>X122+X465+X509+X721+X761</f>
        <v>0</v>
      </c>
      <c r="Y121" s="37"/>
      <c r="Z121" s="37"/>
      <c r="AA121" s="37"/>
      <c r="AB121" s="37"/>
      <c r="AC121" s="37"/>
      <c r="AD121" s="37"/>
      <c r="AE121" s="37"/>
      <c r="AT121" s="16" t="s">
        <v>76</v>
      </c>
      <c r="AU121" s="16" t="s">
        <v>114</v>
      </c>
      <c r="BK121" s="215">
        <f>BK122+BK465+BK509+BK721+BK761</f>
        <v>0</v>
      </c>
    </row>
    <row r="122" s="11" customFormat="1" ht="25.92" customHeight="1">
      <c r="A122" s="11"/>
      <c r="B122" s="216"/>
      <c r="C122" s="217"/>
      <c r="D122" s="218" t="s">
        <v>76</v>
      </c>
      <c r="E122" s="219" t="s">
        <v>137</v>
      </c>
      <c r="F122" s="219" t="s">
        <v>138</v>
      </c>
      <c r="G122" s="217"/>
      <c r="H122" s="217"/>
      <c r="I122" s="220"/>
      <c r="J122" s="220"/>
      <c r="K122" s="221">
        <f>BK122</f>
        <v>0</v>
      </c>
      <c r="L122" s="217"/>
      <c r="M122" s="222"/>
      <c r="N122" s="223"/>
      <c r="O122" s="224"/>
      <c r="P122" s="224"/>
      <c r="Q122" s="225">
        <f>SUM(Q123:Q464)</f>
        <v>0</v>
      </c>
      <c r="R122" s="225">
        <f>SUM(R123:R464)</f>
        <v>0</v>
      </c>
      <c r="S122" s="224"/>
      <c r="T122" s="226">
        <f>SUM(T123:T464)</f>
        <v>0</v>
      </c>
      <c r="U122" s="224"/>
      <c r="V122" s="226">
        <f>SUM(V123:V464)</f>
        <v>93.540459999999996</v>
      </c>
      <c r="W122" s="224"/>
      <c r="X122" s="227">
        <f>SUM(X123:X464)</f>
        <v>0</v>
      </c>
      <c r="Y122" s="11"/>
      <c r="Z122" s="11"/>
      <c r="AA122" s="11"/>
      <c r="AB122" s="11"/>
      <c r="AC122" s="11"/>
      <c r="AD122" s="11"/>
      <c r="AE122" s="11"/>
      <c r="AR122" s="228" t="s">
        <v>85</v>
      </c>
      <c r="AT122" s="229" t="s">
        <v>76</v>
      </c>
      <c r="AU122" s="229" t="s">
        <v>77</v>
      </c>
      <c r="AY122" s="228" t="s">
        <v>139</v>
      </c>
      <c r="BK122" s="230">
        <f>SUM(BK123:BK464)</f>
        <v>0</v>
      </c>
    </row>
    <row r="123" s="2" customFormat="1" ht="21.75" customHeight="1">
      <c r="A123" s="37"/>
      <c r="B123" s="38"/>
      <c r="C123" s="231" t="s">
        <v>85</v>
      </c>
      <c r="D123" s="231" t="s">
        <v>140</v>
      </c>
      <c r="E123" s="232" t="s">
        <v>815</v>
      </c>
      <c r="F123" s="233" t="s">
        <v>816</v>
      </c>
      <c r="G123" s="234" t="s">
        <v>143</v>
      </c>
      <c r="H123" s="235">
        <v>134</v>
      </c>
      <c r="I123" s="236"/>
      <c r="J123" s="237"/>
      <c r="K123" s="238">
        <f>ROUND(P123*H123,2)</f>
        <v>0</v>
      </c>
      <c r="L123" s="233" t="s">
        <v>144</v>
      </c>
      <c r="M123" s="239"/>
      <c r="N123" s="240" t="s">
        <v>1</v>
      </c>
      <c r="O123" s="241" t="s">
        <v>40</v>
      </c>
      <c r="P123" s="242">
        <f>I123+J123</f>
        <v>0</v>
      </c>
      <c r="Q123" s="242">
        <f>ROUND(I123*H123,2)</f>
        <v>0</v>
      </c>
      <c r="R123" s="242">
        <f>ROUND(J123*H123,2)</f>
        <v>0</v>
      </c>
      <c r="S123" s="90"/>
      <c r="T123" s="243">
        <f>S123*H123</f>
        <v>0</v>
      </c>
      <c r="U123" s="243">
        <v>0.065000000000000002</v>
      </c>
      <c r="V123" s="243">
        <f>U123*H123</f>
        <v>8.7100000000000009</v>
      </c>
      <c r="W123" s="243">
        <v>0</v>
      </c>
      <c r="X123" s="244">
        <f>W123*H123</f>
        <v>0</v>
      </c>
      <c r="Y123" s="37"/>
      <c r="Z123" s="37"/>
      <c r="AA123" s="37"/>
      <c r="AB123" s="37"/>
      <c r="AC123" s="37"/>
      <c r="AD123" s="37"/>
      <c r="AE123" s="37"/>
      <c r="AR123" s="245" t="s">
        <v>145</v>
      </c>
      <c r="AT123" s="245" t="s">
        <v>140</v>
      </c>
      <c r="AU123" s="245" t="s">
        <v>85</v>
      </c>
      <c r="AY123" s="16" t="s">
        <v>139</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146</v>
      </c>
      <c r="BM123" s="245" t="s">
        <v>817</v>
      </c>
    </row>
    <row r="124" s="2" customFormat="1">
      <c r="A124" s="37"/>
      <c r="B124" s="38"/>
      <c r="C124" s="39"/>
      <c r="D124" s="247" t="s">
        <v>148</v>
      </c>
      <c r="E124" s="39"/>
      <c r="F124" s="248" t="s">
        <v>816</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148</v>
      </c>
      <c r="AU124" s="16" t="s">
        <v>85</v>
      </c>
    </row>
    <row r="125" s="12" customFormat="1">
      <c r="A125" s="12"/>
      <c r="B125" s="251"/>
      <c r="C125" s="252"/>
      <c r="D125" s="247" t="s">
        <v>149</v>
      </c>
      <c r="E125" s="253" t="s">
        <v>1</v>
      </c>
      <c r="F125" s="254" t="s">
        <v>818</v>
      </c>
      <c r="G125" s="252"/>
      <c r="H125" s="253" t="s">
        <v>1</v>
      </c>
      <c r="I125" s="255"/>
      <c r="J125" s="255"/>
      <c r="K125" s="252"/>
      <c r="L125" s="252"/>
      <c r="M125" s="256"/>
      <c r="N125" s="257"/>
      <c r="O125" s="258"/>
      <c r="P125" s="258"/>
      <c r="Q125" s="258"/>
      <c r="R125" s="258"/>
      <c r="S125" s="258"/>
      <c r="T125" s="258"/>
      <c r="U125" s="258"/>
      <c r="V125" s="258"/>
      <c r="W125" s="258"/>
      <c r="X125" s="259"/>
      <c r="Y125" s="12"/>
      <c r="Z125" s="12"/>
      <c r="AA125" s="12"/>
      <c r="AB125" s="12"/>
      <c r="AC125" s="12"/>
      <c r="AD125" s="12"/>
      <c r="AE125" s="12"/>
      <c r="AT125" s="260" t="s">
        <v>149</v>
      </c>
      <c r="AU125" s="260" t="s">
        <v>85</v>
      </c>
      <c r="AV125" s="12" t="s">
        <v>85</v>
      </c>
      <c r="AW125" s="12" t="s">
        <v>5</v>
      </c>
      <c r="AX125" s="12" t="s">
        <v>77</v>
      </c>
      <c r="AY125" s="260" t="s">
        <v>139</v>
      </c>
    </row>
    <row r="126" s="13" customFormat="1">
      <c r="A126" s="13"/>
      <c r="B126" s="261"/>
      <c r="C126" s="262"/>
      <c r="D126" s="247" t="s">
        <v>149</v>
      </c>
      <c r="E126" s="263" t="s">
        <v>1</v>
      </c>
      <c r="F126" s="264" t="s">
        <v>819</v>
      </c>
      <c r="G126" s="262"/>
      <c r="H126" s="265">
        <v>96</v>
      </c>
      <c r="I126" s="266"/>
      <c r="J126" s="266"/>
      <c r="K126" s="262"/>
      <c r="L126" s="262"/>
      <c r="M126" s="267"/>
      <c r="N126" s="268"/>
      <c r="O126" s="269"/>
      <c r="P126" s="269"/>
      <c r="Q126" s="269"/>
      <c r="R126" s="269"/>
      <c r="S126" s="269"/>
      <c r="T126" s="269"/>
      <c r="U126" s="269"/>
      <c r="V126" s="269"/>
      <c r="W126" s="269"/>
      <c r="X126" s="270"/>
      <c r="Y126" s="13"/>
      <c r="Z126" s="13"/>
      <c r="AA126" s="13"/>
      <c r="AB126" s="13"/>
      <c r="AC126" s="13"/>
      <c r="AD126" s="13"/>
      <c r="AE126" s="13"/>
      <c r="AT126" s="271" t="s">
        <v>149</v>
      </c>
      <c r="AU126" s="271" t="s">
        <v>85</v>
      </c>
      <c r="AV126" s="13" t="s">
        <v>87</v>
      </c>
      <c r="AW126" s="13" t="s">
        <v>5</v>
      </c>
      <c r="AX126" s="13" t="s">
        <v>77</v>
      </c>
      <c r="AY126" s="271" t="s">
        <v>139</v>
      </c>
    </row>
    <row r="127" s="12" customFormat="1">
      <c r="A127" s="12"/>
      <c r="B127" s="251"/>
      <c r="C127" s="252"/>
      <c r="D127" s="247" t="s">
        <v>149</v>
      </c>
      <c r="E127" s="253" t="s">
        <v>1</v>
      </c>
      <c r="F127" s="254" t="s">
        <v>820</v>
      </c>
      <c r="G127" s="252"/>
      <c r="H127" s="253" t="s">
        <v>1</v>
      </c>
      <c r="I127" s="255"/>
      <c r="J127" s="255"/>
      <c r="K127" s="252"/>
      <c r="L127" s="252"/>
      <c r="M127" s="256"/>
      <c r="N127" s="257"/>
      <c r="O127" s="258"/>
      <c r="P127" s="258"/>
      <c r="Q127" s="258"/>
      <c r="R127" s="258"/>
      <c r="S127" s="258"/>
      <c r="T127" s="258"/>
      <c r="U127" s="258"/>
      <c r="V127" s="258"/>
      <c r="W127" s="258"/>
      <c r="X127" s="259"/>
      <c r="Y127" s="12"/>
      <c r="Z127" s="12"/>
      <c r="AA127" s="12"/>
      <c r="AB127" s="12"/>
      <c r="AC127" s="12"/>
      <c r="AD127" s="12"/>
      <c r="AE127" s="12"/>
      <c r="AT127" s="260" t="s">
        <v>149</v>
      </c>
      <c r="AU127" s="260" t="s">
        <v>85</v>
      </c>
      <c r="AV127" s="12" t="s">
        <v>85</v>
      </c>
      <c r="AW127" s="12" t="s">
        <v>5</v>
      </c>
      <c r="AX127" s="12" t="s">
        <v>77</v>
      </c>
      <c r="AY127" s="260" t="s">
        <v>139</v>
      </c>
    </row>
    <row r="128" s="13" customFormat="1">
      <c r="A128" s="13"/>
      <c r="B128" s="261"/>
      <c r="C128" s="262"/>
      <c r="D128" s="247" t="s">
        <v>149</v>
      </c>
      <c r="E128" s="263" t="s">
        <v>1</v>
      </c>
      <c r="F128" s="264" t="s">
        <v>342</v>
      </c>
      <c r="G128" s="262"/>
      <c r="H128" s="265">
        <v>16</v>
      </c>
      <c r="I128" s="266"/>
      <c r="J128" s="266"/>
      <c r="K128" s="262"/>
      <c r="L128" s="262"/>
      <c r="M128" s="267"/>
      <c r="N128" s="268"/>
      <c r="O128" s="269"/>
      <c r="P128" s="269"/>
      <c r="Q128" s="269"/>
      <c r="R128" s="269"/>
      <c r="S128" s="269"/>
      <c r="T128" s="269"/>
      <c r="U128" s="269"/>
      <c r="V128" s="269"/>
      <c r="W128" s="269"/>
      <c r="X128" s="270"/>
      <c r="Y128" s="13"/>
      <c r="Z128" s="13"/>
      <c r="AA128" s="13"/>
      <c r="AB128" s="13"/>
      <c r="AC128" s="13"/>
      <c r="AD128" s="13"/>
      <c r="AE128" s="13"/>
      <c r="AT128" s="271" t="s">
        <v>149</v>
      </c>
      <c r="AU128" s="271" t="s">
        <v>85</v>
      </c>
      <c r="AV128" s="13" t="s">
        <v>87</v>
      </c>
      <c r="AW128" s="13" t="s">
        <v>5</v>
      </c>
      <c r="AX128" s="13" t="s">
        <v>77</v>
      </c>
      <c r="AY128" s="271" t="s">
        <v>139</v>
      </c>
    </row>
    <row r="129" s="12" customFormat="1">
      <c r="A129" s="12"/>
      <c r="B129" s="251"/>
      <c r="C129" s="252"/>
      <c r="D129" s="247" t="s">
        <v>149</v>
      </c>
      <c r="E129" s="253" t="s">
        <v>1</v>
      </c>
      <c r="F129" s="254" t="s">
        <v>821</v>
      </c>
      <c r="G129" s="252"/>
      <c r="H129" s="253" t="s">
        <v>1</v>
      </c>
      <c r="I129" s="255"/>
      <c r="J129" s="255"/>
      <c r="K129" s="252"/>
      <c r="L129" s="252"/>
      <c r="M129" s="256"/>
      <c r="N129" s="257"/>
      <c r="O129" s="258"/>
      <c r="P129" s="258"/>
      <c r="Q129" s="258"/>
      <c r="R129" s="258"/>
      <c r="S129" s="258"/>
      <c r="T129" s="258"/>
      <c r="U129" s="258"/>
      <c r="V129" s="258"/>
      <c r="W129" s="258"/>
      <c r="X129" s="259"/>
      <c r="Y129" s="12"/>
      <c r="Z129" s="12"/>
      <c r="AA129" s="12"/>
      <c r="AB129" s="12"/>
      <c r="AC129" s="12"/>
      <c r="AD129" s="12"/>
      <c r="AE129" s="12"/>
      <c r="AT129" s="260" t="s">
        <v>149</v>
      </c>
      <c r="AU129" s="260" t="s">
        <v>85</v>
      </c>
      <c r="AV129" s="12" t="s">
        <v>85</v>
      </c>
      <c r="AW129" s="12" t="s">
        <v>5</v>
      </c>
      <c r="AX129" s="12" t="s">
        <v>77</v>
      </c>
      <c r="AY129" s="260" t="s">
        <v>139</v>
      </c>
    </row>
    <row r="130" s="13" customFormat="1">
      <c r="A130" s="13"/>
      <c r="B130" s="261"/>
      <c r="C130" s="262"/>
      <c r="D130" s="247" t="s">
        <v>149</v>
      </c>
      <c r="E130" s="263" t="s">
        <v>1</v>
      </c>
      <c r="F130" s="264" t="s">
        <v>342</v>
      </c>
      <c r="G130" s="262"/>
      <c r="H130" s="265">
        <v>16</v>
      </c>
      <c r="I130" s="266"/>
      <c r="J130" s="266"/>
      <c r="K130" s="262"/>
      <c r="L130" s="262"/>
      <c r="M130" s="267"/>
      <c r="N130" s="268"/>
      <c r="O130" s="269"/>
      <c r="P130" s="269"/>
      <c r="Q130" s="269"/>
      <c r="R130" s="269"/>
      <c r="S130" s="269"/>
      <c r="T130" s="269"/>
      <c r="U130" s="269"/>
      <c r="V130" s="269"/>
      <c r="W130" s="269"/>
      <c r="X130" s="270"/>
      <c r="Y130" s="13"/>
      <c r="Z130" s="13"/>
      <c r="AA130" s="13"/>
      <c r="AB130" s="13"/>
      <c r="AC130" s="13"/>
      <c r="AD130" s="13"/>
      <c r="AE130" s="13"/>
      <c r="AT130" s="271" t="s">
        <v>149</v>
      </c>
      <c r="AU130" s="271" t="s">
        <v>85</v>
      </c>
      <c r="AV130" s="13" t="s">
        <v>87</v>
      </c>
      <c r="AW130" s="13" t="s">
        <v>5</v>
      </c>
      <c r="AX130" s="13" t="s">
        <v>77</v>
      </c>
      <c r="AY130" s="271" t="s">
        <v>139</v>
      </c>
    </row>
    <row r="131" s="12" customFormat="1">
      <c r="A131" s="12"/>
      <c r="B131" s="251"/>
      <c r="C131" s="252"/>
      <c r="D131" s="247" t="s">
        <v>149</v>
      </c>
      <c r="E131" s="253" t="s">
        <v>1</v>
      </c>
      <c r="F131" s="254" t="s">
        <v>822</v>
      </c>
      <c r="G131" s="252"/>
      <c r="H131" s="253" t="s">
        <v>1</v>
      </c>
      <c r="I131" s="255"/>
      <c r="J131" s="255"/>
      <c r="K131" s="252"/>
      <c r="L131" s="252"/>
      <c r="M131" s="256"/>
      <c r="N131" s="257"/>
      <c r="O131" s="258"/>
      <c r="P131" s="258"/>
      <c r="Q131" s="258"/>
      <c r="R131" s="258"/>
      <c r="S131" s="258"/>
      <c r="T131" s="258"/>
      <c r="U131" s="258"/>
      <c r="V131" s="258"/>
      <c r="W131" s="258"/>
      <c r="X131" s="259"/>
      <c r="Y131" s="12"/>
      <c r="Z131" s="12"/>
      <c r="AA131" s="12"/>
      <c r="AB131" s="12"/>
      <c r="AC131" s="12"/>
      <c r="AD131" s="12"/>
      <c r="AE131" s="12"/>
      <c r="AT131" s="260" t="s">
        <v>149</v>
      </c>
      <c r="AU131" s="260" t="s">
        <v>85</v>
      </c>
      <c r="AV131" s="12" t="s">
        <v>85</v>
      </c>
      <c r="AW131" s="12" t="s">
        <v>5</v>
      </c>
      <c r="AX131" s="12" t="s">
        <v>77</v>
      </c>
      <c r="AY131" s="260" t="s">
        <v>139</v>
      </c>
    </row>
    <row r="132" s="13" customFormat="1">
      <c r="A132" s="13"/>
      <c r="B132" s="261"/>
      <c r="C132" s="262"/>
      <c r="D132" s="247" t="s">
        <v>149</v>
      </c>
      <c r="E132" s="263" t="s">
        <v>1</v>
      </c>
      <c r="F132" s="264" t="s">
        <v>225</v>
      </c>
      <c r="G132" s="262"/>
      <c r="H132" s="265">
        <v>6</v>
      </c>
      <c r="I132" s="266"/>
      <c r="J132" s="266"/>
      <c r="K132" s="262"/>
      <c r="L132" s="262"/>
      <c r="M132" s="267"/>
      <c r="N132" s="268"/>
      <c r="O132" s="269"/>
      <c r="P132" s="269"/>
      <c r="Q132" s="269"/>
      <c r="R132" s="269"/>
      <c r="S132" s="269"/>
      <c r="T132" s="269"/>
      <c r="U132" s="269"/>
      <c r="V132" s="269"/>
      <c r="W132" s="269"/>
      <c r="X132" s="270"/>
      <c r="Y132" s="13"/>
      <c r="Z132" s="13"/>
      <c r="AA132" s="13"/>
      <c r="AB132" s="13"/>
      <c r="AC132" s="13"/>
      <c r="AD132" s="13"/>
      <c r="AE132" s="13"/>
      <c r="AT132" s="271" t="s">
        <v>149</v>
      </c>
      <c r="AU132" s="271" t="s">
        <v>85</v>
      </c>
      <c r="AV132" s="13" t="s">
        <v>87</v>
      </c>
      <c r="AW132" s="13" t="s">
        <v>5</v>
      </c>
      <c r="AX132" s="13" t="s">
        <v>77</v>
      </c>
      <c r="AY132" s="271" t="s">
        <v>139</v>
      </c>
    </row>
    <row r="133" s="14" customFormat="1">
      <c r="A133" s="14"/>
      <c r="B133" s="272"/>
      <c r="C133" s="273"/>
      <c r="D133" s="247" t="s">
        <v>149</v>
      </c>
      <c r="E133" s="274" t="s">
        <v>1</v>
      </c>
      <c r="F133" s="275" t="s">
        <v>154</v>
      </c>
      <c r="G133" s="273"/>
      <c r="H133" s="276">
        <v>134</v>
      </c>
      <c r="I133" s="277"/>
      <c r="J133" s="277"/>
      <c r="K133" s="273"/>
      <c r="L133" s="273"/>
      <c r="M133" s="278"/>
      <c r="N133" s="279"/>
      <c r="O133" s="280"/>
      <c r="P133" s="280"/>
      <c r="Q133" s="280"/>
      <c r="R133" s="280"/>
      <c r="S133" s="280"/>
      <c r="T133" s="280"/>
      <c r="U133" s="280"/>
      <c r="V133" s="280"/>
      <c r="W133" s="280"/>
      <c r="X133" s="281"/>
      <c r="Y133" s="14"/>
      <c r="Z133" s="14"/>
      <c r="AA133" s="14"/>
      <c r="AB133" s="14"/>
      <c r="AC133" s="14"/>
      <c r="AD133" s="14"/>
      <c r="AE133" s="14"/>
      <c r="AT133" s="282" t="s">
        <v>149</v>
      </c>
      <c r="AU133" s="282" t="s">
        <v>85</v>
      </c>
      <c r="AV133" s="14" t="s">
        <v>146</v>
      </c>
      <c r="AW133" s="14" t="s">
        <v>5</v>
      </c>
      <c r="AX133" s="14" t="s">
        <v>85</v>
      </c>
      <c r="AY133" s="282" t="s">
        <v>139</v>
      </c>
    </row>
    <row r="134" s="12" customFormat="1">
      <c r="A134" s="12"/>
      <c r="B134" s="251"/>
      <c r="C134" s="252"/>
      <c r="D134" s="247" t="s">
        <v>149</v>
      </c>
      <c r="E134" s="253" t="s">
        <v>1</v>
      </c>
      <c r="F134" s="254" t="s">
        <v>155</v>
      </c>
      <c r="G134" s="252"/>
      <c r="H134" s="253" t="s">
        <v>1</v>
      </c>
      <c r="I134" s="255"/>
      <c r="J134" s="255"/>
      <c r="K134" s="252"/>
      <c r="L134" s="252"/>
      <c r="M134" s="256"/>
      <c r="N134" s="257"/>
      <c r="O134" s="258"/>
      <c r="P134" s="258"/>
      <c r="Q134" s="258"/>
      <c r="R134" s="258"/>
      <c r="S134" s="258"/>
      <c r="T134" s="258"/>
      <c r="U134" s="258"/>
      <c r="V134" s="258"/>
      <c r="W134" s="258"/>
      <c r="X134" s="259"/>
      <c r="Y134" s="12"/>
      <c r="Z134" s="12"/>
      <c r="AA134" s="12"/>
      <c r="AB134" s="12"/>
      <c r="AC134" s="12"/>
      <c r="AD134" s="12"/>
      <c r="AE134" s="12"/>
      <c r="AT134" s="260" t="s">
        <v>149</v>
      </c>
      <c r="AU134" s="260" t="s">
        <v>85</v>
      </c>
      <c r="AV134" s="12" t="s">
        <v>85</v>
      </c>
      <c r="AW134" s="12" t="s">
        <v>5</v>
      </c>
      <c r="AX134" s="12" t="s">
        <v>77</v>
      </c>
      <c r="AY134" s="260" t="s">
        <v>139</v>
      </c>
    </row>
    <row r="135" s="2" customFormat="1" ht="21.75" customHeight="1">
      <c r="A135" s="37"/>
      <c r="B135" s="38"/>
      <c r="C135" s="231" t="s">
        <v>87</v>
      </c>
      <c r="D135" s="231" t="s">
        <v>140</v>
      </c>
      <c r="E135" s="232" t="s">
        <v>823</v>
      </c>
      <c r="F135" s="233" t="s">
        <v>824</v>
      </c>
      <c r="G135" s="234" t="s">
        <v>164</v>
      </c>
      <c r="H135" s="235">
        <v>11</v>
      </c>
      <c r="I135" s="236"/>
      <c r="J135" s="237"/>
      <c r="K135" s="238">
        <f>ROUND(P135*H135,2)</f>
        <v>0</v>
      </c>
      <c r="L135" s="233" t="s">
        <v>144</v>
      </c>
      <c r="M135" s="239"/>
      <c r="N135" s="240" t="s">
        <v>1</v>
      </c>
      <c r="O135" s="241" t="s">
        <v>40</v>
      </c>
      <c r="P135" s="242">
        <f>I135+J135</f>
        <v>0</v>
      </c>
      <c r="Q135" s="242">
        <f>ROUND(I135*H135,2)</f>
        <v>0</v>
      </c>
      <c r="R135" s="242">
        <f>ROUND(J135*H135,2)</f>
        <v>0</v>
      </c>
      <c r="S135" s="90"/>
      <c r="T135" s="243">
        <f>S135*H135</f>
        <v>0</v>
      </c>
      <c r="U135" s="243">
        <v>4.5022500000000001</v>
      </c>
      <c r="V135" s="243">
        <f>U135*H135</f>
        <v>49.524749999999997</v>
      </c>
      <c r="W135" s="243">
        <v>0</v>
      </c>
      <c r="X135" s="244">
        <f>W135*H135</f>
        <v>0</v>
      </c>
      <c r="Y135" s="37"/>
      <c r="Z135" s="37"/>
      <c r="AA135" s="37"/>
      <c r="AB135" s="37"/>
      <c r="AC135" s="37"/>
      <c r="AD135" s="37"/>
      <c r="AE135" s="37"/>
      <c r="AR135" s="245" t="s">
        <v>165</v>
      </c>
      <c r="AT135" s="245" t="s">
        <v>140</v>
      </c>
      <c r="AU135" s="245" t="s">
        <v>85</v>
      </c>
      <c r="AY135" s="16" t="s">
        <v>139</v>
      </c>
      <c r="BE135" s="246">
        <f>IF(O135="základní",K135,0)</f>
        <v>0</v>
      </c>
      <c r="BF135" s="246">
        <f>IF(O135="snížená",K135,0)</f>
        <v>0</v>
      </c>
      <c r="BG135" s="246">
        <f>IF(O135="zákl. přenesená",K135,0)</f>
        <v>0</v>
      </c>
      <c r="BH135" s="246">
        <f>IF(O135="sníž. přenesená",K135,0)</f>
        <v>0</v>
      </c>
      <c r="BI135" s="246">
        <f>IF(O135="nulová",K135,0)</f>
        <v>0</v>
      </c>
      <c r="BJ135" s="16" t="s">
        <v>85</v>
      </c>
      <c r="BK135" s="246">
        <f>ROUND(P135*H135,2)</f>
        <v>0</v>
      </c>
      <c r="BL135" s="16" t="s">
        <v>165</v>
      </c>
      <c r="BM135" s="245" t="s">
        <v>825</v>
      </c>
    </row>
    <row r="136" s="2" customFormat="1">
      <c r="A136" s="37"/>
      <c r="B136" s="38"/>
      <c r="C136" s="39"/>
      <c r="D136" s="247" t="s">
        <v>148</v>
      </c>
      <c r="E136" s="39"/>
      <c r="F136" s="248" t="s">
        <v>824</v>
      </c>
      <c r="G136" s="39"/>
      <c r="H136" s="39"/>
      <c r="I136" s="144"/>
      <c r="J136" s="144"/>
      <c r="K136" s="39"/>
      <c r="L136" s="39"/>
      <c r="M136" s="43"/>
      <c r="N136" s="249"/>
      <c r="O136" s="250"/>
      <c r="P136" s="90"/>
      <c r="Q136" s="90"/>
      <c r="R136" s="90"/>
      <c r="S136" s="90"/>
      <c r="T136" s="90"/>
      <c r="U136" s="90"/>
      <c r="V136" s="90"/>
      <c r="W136" s="90"/>
      <c r="X136" s="91"/>
      <c r="Y136" s="37"/>
      <c r="Z136" s="37"/>
      <c r="AA136" s="37"/>
      <c r="AB136" s="37"/>
      <c r="AC136" s="37"/>
      <c r="AD136" s="37"/>
      <c r="AE136" s="37"/>
      <c r="AT136" s="16" t="s">
        <v>148</v>
      </c>
      <c r="AU136" s="16" t="s">
        <v>85</v>
      </c>
    </row>
    <row r="137" s="12" customFormat="1">
      <c r="A137" s="12"/>
      <c r="B137" s="251"/>
      <c r="C137" s="252"/>
      <c r="D137" s="247" t="s">
        <v>149</v>
      </c>
      <c r="E137" s="253" t="s">
        <v>1</v>
      </c>
      <c r="F137" s="254" t="s">
        <v>826</v>
      </c>
      <c r="G137" s="252"/>
      <c r="H137" s="253" t="s">
        <v>1</v>
      </c>
      <c r="I137" s="255"/>
      <c r="J137" s="255"/>
      <c r="K137" s="252"/>
      <c r="L137" s="252"/>
      <c r="M137" s="256"/>
      <c r="N137" s="257"/>
      <c r="O137" s="258"/>
      <c r="P137" s="258"/>
      <c r="Q137" s="258"/>
      <c r="R137" s="258"/>
      <c r="S137" s="258"/>
      <c r="T137" s="258"/>
      <c r="U137" s="258"/>
      <c r="V137" s="258"/>
      <c r="W137" s="258"/>
      <c r="X137" s="259"/>
      <c r="Y137" s="12"/>
      <c r="Z137" s="12"/>
      <c r="AA137" s="12"/>
      <c r="AB137" s="12"/>
      <c r="AC137" s="12"/>
      <c r="AD137" s="12"/>
      <c r="AE137" s="12"/>
      <c r="AT137" s="260" t="s">
        <v>149</v>
      </c>
      <c r="AU137" s="260" t="s">
        <v>85</v>
      </c>
      <c r="AV137" s="12" t="s">
        <v>85</v>
      </c>
      <c r="AW137" s="12" t="s">
        <v>5</v>
      </c>
      <c r="AX137" s="12" t="s">
        <v>77</v>
      </c>
      <c r="AY137" s="260" t="s">
        <v>139</v>
      </c>
    </row>
    <row r="138" s="13" customFormat="1">
      <c r="A138" s="13"/>
      <c r="B138" s="261"/>
      <c r="C138" s="262"/>
      <c r="D138" s="247" t="s">
        <v>149</v>
      </c>
      <c r="E138" s="263" t="s">
        <v>1</v>
      </c>
      <c r="F138" s="264" t="s">
        <v>827</v>
      </c>
      <c r="G138" s="262"/>
      <c r="H138" s="265">
        <v>10.987</v>
      </c>
      <c r="I138" s="266"/>
      <c r="J138" s="266"/>
      <c r="K138" s="262"/>
      <c r="L138" s="262"/>
      <c r="M138" s="267"/>
      <c r="N138" s="268"/>
      <c r="O138" s="269"/>
      <c r="P138" s="269"/>
      <c r="Q138" s="269"/>
      <c r="R138" s="269"/>
      <c r="S138" s="269"/>
      <c r="T138" s="269"/>
      <c r="U138" s="269"/>
      <c r="V138" s="269"/>
      <c r="W138" s="269"/>
      <c r="X138" s="270"/>
      <c r="Y138" s="13"/>
      <c r="Z138" s="13"/>
      <c r="AA138" s="13"/>
      <c r="AB138" s="13"/>
      <c r="AC138" s="13"/>
      <c r="AD138" s="13"/>
      <c r="AE138" s="13"/>
      <c r="AT138" s="271" t="s">
        <v>149</v>
      </c>
      <c r="AU138" s="271" t="s">
        <v>85</v>
      </c>
      <c r="AV138" s="13" t="s">
        <v>87</v>
      </c>
      <c r="AW138" s="13" t="s">
        <v>5</v>
      </c>
      <c r="AX138" s="13" t="s">
        <v>77</v>
      </c>
      <c r="AY138" s="271" t="s">
        <v>139</v>
      </c>
    </row>
    <row r="139" s="13" customFormat="1">
      <c r="A139" s="13"/>
      <c r="B139" s="261"/>
      <c r="C139" s="262"/>
      <c r="D139" s="247" t="s">
        <v>149</v>
      </c>
      <c r="E139" s="263" t="s">
        <v>1</v>
      </c>
      <c r="F139" s="264" t="s">
        <v>828</v>
      </c>
      <c r="G139" s="262"/>
      <c r="H139" s="265">
        <v>0.012999999999999999</v>
      </c>
      <c r="I139" s="266"/>
      <c r="J139" s="266"/>
      <c r="K139" s="262"/>
      <c r="L139" s="262"/>
      <c r="M139" s="267"/>
      <c r="N139" s="268"/>
      <c r="O139" s="269"/>
      <c r="P139" s="269"/>
      <c r="Q139" s="269"/>
      <c r="R139" s="269"/>
      <c r="S139" s="269"/>
      <c r="T139" s="269"/>
      <c r="U139" s="269"/>
      <c r="V139" s="269"/>
      <c r="W139" s="269"/>
      <c r="X139" s="270"/>
      <c r="Y139" s="13"/>
      <c r="Z139" s="13"/>
      <c r="AA139" s="13"/>
      <c r="AB139" s="13"/>
      <c r="AC139" s="13"/>
      <c r="AD139" s="13"/>
      <c r="AE139" s="13"/>
      <c r="AT139" s="271" t="s">
        <v>149</v>
      </c>
      <c r="AU139" s="271" t="s">
        <v>85</v>
      </c>
      <c r="AV139" s="13" t="s">
        <v>87</v>
      </c>
      <c r="AW139" s="13" t="s">
        <v>5</v>
      </c>
      <c r="AX139" s="13" t="s">
        <v>77</v>
      </c>
      <c r="AY139" s="271" t="s">
        <v>139</v>
      </c>
    </row>
    <row r="140" s="14" customFormat="1">
      <c r="A140" s="14"/>
      <c r="B140" s="272"/>
      <c r="C140" s="273"/>
      <c r="D140" s="247" t="s">
        <v>149</v>
      </c>
      <c r="E140" s="274" t="s">
        <v>1</v>
      </c>
      <c r="F140" s="275" t="s">
        <v>154</v>
      </c>
      <c r="G140" s="273"/>
      <c r="H140" s="276">
        <v>11</v>
      </c>
      <c r="I140" s="277"/>
      <c r="J140" s="277"/>
      <c r="K140" s="273"/>
      <c r="L140" s="273"/>
      <c r="M140" s="278"/>
      <c r="N140" s="279"/>
      <c r="O140" s="280"/>
      <c r="P140" s="280"/>
      <c r="Q140" s="280"/>
      <c r="R140" s="280"/>
      <c r="S140" s="280"/>
      <c r="T140" s="280"/>
      <c r="U140" s="280"/>
      <c r="V140" s="280"/>
      <c r="W140" s="280"/>
      <c r="X140" s="281"/>
      <c r="Y140" s="14"/>
      <c r="Z140" s="14"/>
      <c r="AA140" s="14"/>
      <c r="AB140" s="14"/>
      <c r="AC140" s="14"/>
      <c r="AD140" s="14"/>
      <c r="AE140" s="14"/>
      <c r="AT140" s="282" t="s">
        <v>149</v>
      </c>
      <c r="AU140" s="282" t="s">
        <v>85</v>
      </c>
      <c r="AV140" s="14" t="s">
        <v>146</v>
      </c>
      <c r="AW140" s="14" t="s">
        <v>5</v>
      </c>
      <c r="AX140" s="14" t="s">
        <v>85</v>
      </c>
      <c r="AY140" s="282" t="s">
        <v>139</v>
      </c>
    </row>
    <row r="141" s="12" customFormat="1">
      <c r="A141" s="12"/>
      <c r="B141" s="251"/>
      <c r="C141" s="252"/>
      <c r="D141" s="247" t="s">
        <v>149</v>
      </c>
      <c r="E141" s="253" t="s">
        <v>1</v>
      </c>
      <c r="F141" s="254" t="s">
        <v>155</v>
      </c>
      <c r="G141" s="252"/>
      <c r="H141" s="253" t="s">
        <v>1</v>
      </c>
      <c r="I141" s="255"/>
      <c r="J141" s="255"/>
      <c r="K141" s="252"/>
      <c r="L141" s="252"/>
      <c r="M141" s="256"/>
      <c r="N141" s="257"/>
      <c r="O141" s="258"/>
      <c r="P141" s="258"/>
      <c r="Q141" s="258"/>
      <c r="R141" s="258"/>
      <c r="S141" s="258"/>
      <c r="T141" s="258"/>
      <c r="U141" s="258"/>
      <c r="V141" s="258"/>
      <c r="W141" s="258"/>
      <c r="X141" s="259"/>
      <c r="Y141" s="12"/>
      <c r="Z141" s="12"/>
      <c r="AA141" s="12"/>
      <c r="AB141" s="12"/>
      <c r="AC141" s="12"/>
      <c r="AD141" s="12"/>
      <c r="AE141" s="12"/>
      <c r="AT141" s="260" t="s">
        <v>149</v>
      </c>
      <c r="AU141" s="260" t="s">
        <v>85</v>
      </c>
      <c r="AV141" s="12" t="s">
        <v>85</v>
      </c>
      <c r="AW141" s="12" t="s">
        <v>5</v>
      </c>
      <c r="AX141" s="12" t="s">
        <v>77</v>
      </c>
      <c r="AY141" s="260" t="s">
        <v>139</v>
      </c>
    </row>
    <row r="142" s="2" customFormat="1" ht="21.75" customHeight="1">
      <c r="A142" s="37"/>
      <c r="B142" s="38"/>
      <c r="C142" s="231" t="s">
        <v>161</v>
      </c>
      <c r="D142" s="231" t="s">
        <v>140</v>
      </c>
      <c r="E142" s="232" t="s">
        <v>829</v>
      </c>
      <c r="F142" s="233" t="s">
        <v>830</v>
      </c>
      <c r="G142" s="234" t="s">
        <v>164</v>
      </c>
      <c r="H142" s="235">
        <v>1</v>
      </c>
      <c r="I142" s="236"/>
      <c r="J142" s="237"/>
      <c r="K142" s="238">
        <f>ROUND(P142*H142,2)</f>
        <v>0</v>
      </c>
      <c r="L142" s="233" t="s">
        <v>144</v>
      </c>
      <c r="M142" s="239"/>
      <c r="N142" s="240" t="s">
        <v>1</v>
      </c>
      <c r="O142" s="241" t="s">
        <v>40</v>
      </c>
      <c r="P142" s="242">
        <f>I142+J142</f>
        <v>0</v>
      </c>
      <c r="Q142" s="242">
        <f>ROUND(I142*H142,2)</f>
        <v>0</v>
      </c>
      <c r="R142" s="242">
        <f>ROUND(J142*H142,2)</f>
        <v>0</v>
      </c>
      <c r="S142" s="90"/>
      <c r="T142" s="243">
        <f>S142*H142</f>
        <v>0</v>
      </c>
      <c r="U142" s="243">
        <v>0.90449999999999997</v>
      </c>
      <c r="V142" s="243">
        <f>U142*H142</f>
        <v>0.90449999999999997</v>
      </c>
      <c r="W142" s="243">
        <v>0</v>
      </c>
      <c r="X142" s="244">
        <f>W142*H142</f>
        <v>0</v>
      </c>
      <c r="Y142" s="37"/>
      <c r="Z142" s="37"/>
      <c r="AA142" s="37"/>
      <c r="AB142" s="37"/>
      <c r="AC142" s="37"/>
      <c r="AD142" s="37"/>
      <c r="AE142" s="37"/>
      <c r="AR142" s="245" t="s">
        <v>165</v>
      </c>
      <c r="AT142" s="245" t="s">
        <v>140</v>
      </c>
      <c r="AU142" s="245" t="s">
        <v>85</v>
      </c>
      <c r="AY142" s="16" t="s">
        <v>139</v>
      </c>
      <c r="BE142" s="246">
        <f>IF(O142="základní",K142,0)</f>
        <v>0</v>
      </c>
      <c r="BF142" s="246">
        <f>IF(O142="snížená",K142,0)</f>
        <v>0</v>
      </c>
      <c r="BG142" s="246">
        <f>IF(O142="zákl. přenesená",K142,0)</f>
        <v>0</v>
      </c>
      <c r="BH142" s="246">
        <f>IF(O142="sníž. přenesená",K142,0)</f>
        <v>0</v>
      </c>
      <c r="BI142" s="246">
        <f>IF(O142="nulová",K142,0)</f>
        <v>0</v>
      </c>
      <c r="BJ142" s="16" t="s">
        <v>85</v>
      </c>
      <c r="BK142" s="246">
        <f>ROUND(P142*H142,2)</f>
        <v>0</v>
      </c>
      <c r="BL142" s="16" t="s">
        <v>165</v>
      </c>
      <c r="BM142" s="245" t="s">
        <v>831</v>
      </c>
    </row>
    <row r="143" s="2" customFormat="1">
      <c r="A143" s="37"/>
      <c r="B143" s="38"/>
      <c r="C143" s="39"/>
      <c r="D143" s="247" t="s">
        <v>148</v>
      </c>
      <c r="E143" s="39"/>
      <c r="F143" s="248" t="s">
        <v>830</v>
      </c>
      <c r="G143" s="39"/>
      <c r="H143" s="39"/>
      <c r="I143" s="144"/>
      <c r="J143" s="144"/>
      <c r="K143" s="39"/>
      <c r="L143" s="39"/>
      <c r="M143" s="43"/>
      <c r="N143" s="249"/>
      <c r="O143" s="250"/>
      <c r="P143" s="90"/>
      <c r="Q143" s="90"/>
      <c r="R143" s="90"/>
      <c r="S143" s="90"/>
      <c r="T143" s="90"/>
      <c r="U143" s="90"/>
      <c r="V143" s="90"/>
      <c r="W143" s="90"/>
      <c r="X143" s="91"/>
      <c r="Y143" s="37"/>
      <c r="Z143" s="37"/>
      <c r="AA143" s="37"/>
      <c r="AB143" s="37"/>
      <c r="AC143" s="37"/>
      <c r="AD143" s="37"/>
      <c r="AE143" s="37"/>
      <c r="AT143" s="16" t="s">
        <v>148</v>
      </c>
      <c r="AU143" s="16" t="s">
        <v>85</v>
      </c>
    </row>
    <row r="144" s="12" customFormat="1">
      <c r="A144" s="12"/>
      <c r="B144" s="251"/>
      <c r="C144" s="252"/>
      <c r="D144" s="247" t="s">
        <v>149</v>
      </c>
      <c r="E144" s="253" t="s">
        <v>1</v>
      </c>
      <c r="F144" s="254" t="s">
        <v>832</v>
      </c>
      <c r="G144" s="252"/>
      <c r="H144" s="253" t="s">
        <v>1</v>
      </c>
      <c r="I144" s="255"/>
      <c r="J144" s="255"/>
      <c r="K144" s="252"/>
      <c r="L144" s="252"/>
      <c r="M144" s="256"/>
      <c r="N144" s="257"/>
      <c r="O144" s="258"/>
      <c r="P144" s="258"/>
      <c r="Q144" s="258"/>
      <c r="R144" s="258"/>
      <c r="S144" s="258"/>
      <c r="T144" s="258"/>
      <c r="U144" s="258"/>
      <c r="V144" s="258"/>
      <c r="W144" s="258"/>
      <c r="X144" s="259"/>
      <c r="Y144" s="12"/>
      <c r="Z144" s="12"/>
      <c r="AA144" s="12"/>
      <c r="AB144" s="12"/>
      <c r="AC144" s="12"/>
      <c r="AD144" s="12"/>
      <c r="AE144" s="12"/>
      <c r="AT144" s="260" t="s">
        <v>149</v>
      </c>
      <c r="AU144" s="260" t="s">
        <v>85</v>
      </c>
      <c r="AV144" s="12" t="s">
        <v>85</v>
      </c>
      <c r="AW144" s="12" t="s">
        <v>5</v>
      </c>
      <c r="AX144" s="12" t="s">
        <v>77</v>
      </c>
      <c r="AY144" s="260" t="s">
        <v>139</v>
      </c>
    </row>
    <row r="145" s="13" customFormat="1">
      <c r="A145" s="13"/>
      <c r="B145" s="261"/>
      <c r="C145" s="262"/>
      <c r="D145" s="247" t="s">
        <v>149</v>
      </c>
      <c r="E145" s="263" t="s">
        <v>1</v>
      </c>
      <c r="F145" s="264" t="s">
        <v>85</v>
      </c>
      <c r="G145" s="262"/>
      <c r="H145" s="265">
        <v>1</v>
      </c>
      <c r="I145" s="266"/>
      <c r="J145" s="266"/>
      <c r="K145" s="262"/>
      <c r="L145" s="262"/>
      <c r="M145" s="267"/>
      <c r="N145" s="268"/>
      <c r="O145" s="269"/>
      <c r="P145" s="269"/>
      <c r="Q145" s="269"/>
      <c r="R145" s="269"/>
      <c r="S145" s="269"/>
      <c r="T145" s="269"/>
      <c r="U145" s="269"/>
      <c r="V145" s="269"/>
      <c r="W145" s="269"/>
      <c r="X145" s="270"/>
      <c r="Y145" s="13"/>
      <c r="Z145" s="13"/>
      <c r="AA145" s="13"/>
      <c r="AB145" s="13"/>
      <c r="AC145" s="13"/>
      <c r="AD145" s="13"/>
      <c r="AE145" s="13"/>
      <c r="AT145" s="271" t="s">
        <v>149</v>
      </c>
      <c r="AU145" s="271" t="s">
        <v>85</v>
      </c>
      <c r="AV145" s="13" t="s">
        <v>87</v>
      </c>
      <c r="AW145" s="13" t="s">
        <v>5</v>
      </c>
      <c r="AX145" s="13" t="s">
        <v>77</v>
      </c>
      <c r="AY145" s="271" t="s">
        <v>139</v>
      </c>
    </row>
    <row r="146" s="14" customFormat="1">
      <c r="A146" s="14"/>
      <c r="B146" s="272"/>
      <c r="C146" s="273"/>
      <c r="D146" s="247" t="s">
        <v>149</v>
      </c>
      <c r="E146" s="274" t="s">
        <v>1</v>
      </c>
      <c r="F146" s="275" t="s">
        <v>154</v>
      </c>
      <c r="G146" s="273"/>
      <c r="H146" s="276">
        <v>1</v>
      </c>
      <c r="I146" s="277"/>
      <c r="J146" s="277"/>
      <c r="K146" s="273"/>
      <c r="L146" s="273"/>
      <c r="M146" s="278"/>
      <c r="N146" s="279"/>
      <c r="O146" s="280"/>
      <c r="P146" s="280"/>
      <c r="Q146" s="280"/>
      <c r="R146" s="280"/>
      <c r="S146" s="280"/>
      <c r="T146" s="280"/>
      <c r="U146" s="280"/>
      <c r="V146" s="280"/>
      <c r="W146" s="280"/>
      <c r="X146" s="281"/>
      <c r="Y146" s="14"/>
      <c r="Z146" s="14"/>
      <c r="AA146" s="14"/>
      <c r="AB146" s="14"/>
      <c r="AC146" s="14"/>
      <c r="AD146" s="14"/>
      <c r="AE146" s="14"/>
      <c r="AT146" s="282" t="s">
        <v>149</v>
      </c>
      <c r="AU146" s="282" t="s">
        <v>85</v>
      </c>
      <c r="AV146" s="14" t="s">
        <v>146</v>
      </c>
      <c r="AW146" s="14" t="s">
        <v>5</v>
      </c>
      <c r="AX146" s="14" t="s">
        <v>85</v>
      </c>
      <c r="AY146" s="282" t="s">
        <v>139</v>
      </c>
    </row>
    <row r="147" s="12" customFormat="1">
      <c r="A147" s="12"/>
      <c r="B147" s="251"/>
      <c r="C147" s="252"/>
      <c r="D147" s="247" t="s">
        <v>149</v>
      </c>
      <c r="E147" s="253" t="s">
        <v>1</v>
      </c>
      <c r="F147" s="254" t="s">
        <v>155</v>
      </c>
      <c r="G147" s="252"/>
      <c r="H147" s="253" t="s">
        <v>1</v>
      </c>
      <c r="I147" s="255"/>
      <c r="J147" s="255"/>
      <c r="K147" s="252"/>
      <c r="L147" s="252"/>
      <c r="M147" s="256"/>
      <c r="N147" s="257"/>
      <c r="O147" s="258"/>
      <c r="P147" s="258"/>
      <c r="Q147" s="258"/>
      <c r="R147" s="258"/>
      <c r="S147" s="258"/>
      <c r="T147" s="258"/>
      <c r="U147" s="258"/>
      <c r="V147" s="258"/>
      <c r="W147" s="258"/>
      <c r="X147" s="259"/>
      <c r="Y147" s="12"/>
      <c r="Z147" s="12"/>
      <c r="AA147" s="12"/>
      <c r="AB147" s="12"/>
      <c r="AC147" s="12"/>
      <c r="AD147" s="12"/>
      <c r="AE147" s="12"/>
      <c r="AT147" s="260" t="s">
        <v>149</v>
      </c>
      <c r="AU147" s="260" t="s">
        <v>85</v>
      </c>
      <c r="AV147" s="12" t="s">
        <v>85</v>
      </c>
      <c r="AW147" s="12" t="s">
        <v>5</v>
      </c>
      <c r="AX147" s="12" t="s">
        <v>77</v>
      </c>
      <c r="AY147" s="260" t="s">
        <v>139</v>
      </c>
    </row>
    <row r="148" s="2" customFormat="1" ht="21.75" customHeight="1">
      <c r="A148" s="37"/>
      <c r="B148" s="38"/>
      <c r="C148" s="231" t="s">
        <v>146</v>
      </c>
      <c r="D148" s="231" t="s">
        <v>140</v>
      </c>
      <c r="E148" s="232" t="s">
        <v>833</v>
      </c>
      <c r="F148" s="233" t="s">
        <v>834</v>
      </c>
      <c r="G148" s="234" t="s">
        <v>164</v>
      </c>
      <c r="H148" s="235">
        <v>1</v>
      </c>
      <c r="I148" s="236"/>
      <c r="J148" s="237"/>
      <c r="K148" s="238">
        <f>ROUND(P148*H148,2)</f>
        <v>0</v>
      </c>
      <c r="L148" s="233" t="s">
        <v>144</v>
      </c>
      <c r="M148" s="239"/>
      <c r="N148" s="240" t="s">
        <v>1</v>
      </c>
      <c r="O148" s="241" t="s">
        <v>40</v>
      </c>
      <c r="P148" s="242">
        <f>I148+J148</f>
        <v>0</v>
      </c>
      <c r="Q148" s="242">
        <f>ROUND(I148*H148,2)</f>
        <v>0</v>
      </c>
      <c r="R148" s="242">
        <f>ROUND(J148*H148,2)</f>
        <v>0</v>
      </c>
      <c r="S148" s="90"/>
      <c r="T148" s="243">
        <f>S148*H148</f>
        <v>0</v>
      </c>
      <c r="U148" s="243">
        <v>0.90449999999999997</v>
      </c>
      <c r="V148" s="243">
        <f>U148*H148</f>
        <v>0.90449999999999997</v>
      </c>
      <c r="W148" s="243">
        <v>0</v>
      </c>
      <c r="X148" s="244">
        <f>W148*H148</f>
        <v>0</v>
      </c>
      <c r="Y148" s="37"/>
      <c r="Z148" s="37"/>
      <c r="AA148" s="37"/>
      <c r="AB148" s="37"/>
      <c r="AC148" s="37"/>
      <c r="AD148" s="37"/>
      <c r="AE148" s="37"/>
      <c r="AR148" s="245" t="s">
        <v>165</v>
      </c>
      <c r="AT148" s="245" t="s">
        <v>140</v>
      </c>
      <c r="AU148" s="245" t="s">
        <v>85</v>
      </c>
      <c r="AY148" s="16" t="s">
        <v>139</v>
      </c>
      <c r="BE148" s="246">
        <f>IF(O148="základní",K148,0)</f>
        <v>0</v>
      </c>
      <c r="BF148" s="246">
        <f>IF(O148="snížená",K148,0)</f>
        <v>0</v>
      </c>
      <c r="BG148" s="246">
        <f>IF(O148="zákl. přenesená",K148,0)</f>
        <v>0</v>
      </c>
      <c r="BH148" s="246">
        <f>IF(O148="sníž. přenesená",K148,0)</f>
        <v>0</v>
      </c>
      <c r="BI148" s="246">
        <f>IF(O148="nulová",K148,0)</f>
        <v>0</v>
      </c>
      <c r="BJ148" s="16" t="s">
        <v>85</v>
      </c>
      <c r="BK148" s="246">
        <f>ROUND(P148*H148,2)</f>
        <v>0</v>
      </c>
      <c r="BL148" s="16" t="s">
        <v>165</v>
      </c>
      <c r="BM148" s="245" t="s">
        <v>835</v>
      </c>
    </row>
    <row r="149" s="2" customFormat="1">
      <c r="A149" s="37"/>
      <c r="B149" s="38"/>
      <c r="C149" s="39"/>
      <c r="D149" s="247" t="s">
        <v>148</v>
      </c>
      <c r="E149" s="39"/>
      <c r="F149" s="248" t="s">
        <v>834</v>
      </c>
      <c r="G149" s="39"/>
      <c r="H149" s="39"/>
      <c r="I149" s="144"/>
      <c r="J149" s="144"/>
      <c r="K149" s="39"/>
      <c r="L149" s="39"/>
      <c r="M149" s="43"/>
      <c r="N149" s="249"/>
      <c r="O149" s="250"/>
      <c r="P149" s="90"/>
      <c r="Q149" s="90"/>
      <c r="R149" s="90"/>
      <c r="S149" s="90"/>
      <c r="T149" s="90"/>
      <c r="U149" s="90"/>
      <c r="V149" s="90"/>
      <c r="W149" s="90"/>
      <c r="X149" s="91"/>
      <c r="Y149" s="37"/>
      <c r="Z149" s="37"/>
      <c r="AA149" s="37"/>
      <c r="AB149" s="37"/>
      <c r="AC149" s="37"/>
      <c r="AD149" s="37"/>
      <c r="AE149" s="37"/>
      <c r="AT149" s="16" t="s">
        <v>148</v>
      </c>
      <c r="AU149" s="16" t="s">
        <v>85</v>
      </c>
    </row>
    <row r="150" s="12" customFormat="1">
      <c r="A150" s="12"/>
      <c r="B150" s="251"/>
      <c r="C150" s="252"/>
      <c r="D150" s="247" t="s">
        <v>149</v>
      </c>
      <c r="E150" s="253" t="s">
        <v>1</v>
      </c>
      <c r="F150" s="254" t="s">
        <v>832</v>
      </c>
      <c r="G150" s="252"/>
      <c r="H150" s="253" t="s">
        <v>1</v>
      </c>
      <c r="I150" s="255"/>
      <c r="J150" s="255"/>
      <c r="K150" s="252"/>
      <c r="L150" s="252"/>
      <c r="M150" s="256"/>
      <c r="N150" s="257"/>
      <c r="O150" s="258"/>
      <c r="P150" s="258"/>
      <c r="Q150" s="258"/>
      <c r="R150" s="258"/>
      <c r="S150" s="258"/>
      <c r="T150" s="258"/>
      <c r="U150" s="258"/>
      <c r="V150" s="258"/>
      <c r="W150" s="258"/>
      <c r="X150" s="259"/>
      <c r="Y150" s="12"/>
      <c r="Z150" s="12"/>
      <c r="AA150" s="12"/>
      <c r="AB150" s="12"/>
      <c r="AC150" s="12"/>
      <c r="AD150" s="12"/>
      <c r="AE150" s="12"/>
      <c r="AT150" s="260" t="s">
        <v>149</v>
      </c>
      <c r="AU150" s="260" t="s">
        <v>85</v>
      </c>
      <c r="AV150" s="12" t="s">
        <v>85</v>
      </c>
      <c r="AW150" s="12" t="s">
        <v>5</v>
      </c>
      <c r="AX150" s="12" t="s">
        <v>77</v>
      </c>
      <c r="AY150" s="260" t="s">
        <v>139</v>
      </c>
    </row>
    <row r="151" s="13" customFormat="1">
      <c r="A151" s="13"/>
      <c r="B151" s="261"/>
      <c r="C151" s="262"/>
      <c r="D151" s="247" t="s">
        <v>149</v>
      </c>
      <c r="E151" s="263" t="s">
        <v>1</v>
      </c>
      <c r="F151" s="264" t="s">
        <v>85</v>
      </c>
      <c r="G151" s="262"/>
      <c r="H151" s="265">
        <v>1</v>
      </c>
      <c r="I151" s="266"/>
      <c r="J151" s="266"/>
      <c r="K151" s="262"/>
      <c r="L151" s="262"/>
      <c r="M151" s="267"/>
      <c r="N151" s="268"/>
      <c r="O151" s="269"/>
      <c r="P151" s="269"/>
      <c r="Q151" s="269"/>
      <c r="R151" s="269"/>
      <c r="S151" s="269"/>
      <c r="T151" s="269"/>
      <c r="U151" s="269"/>
      <c r="V151" s="269"/>
      <c r="W151" s="269"/>
      <c r="X151" s="270"/>
      <c r="Y151" s="13"/>
      <c r="Z151" s="13"/>
      <c r="AA151" s="13"/>
      <c r="AB151" s="13"/>
      <c r="AC151" s="13"/>
      <c r="AD151" s="13"/>
      <c r="AE151" s="13"/>
      <c r="AT151" s="271" t="s">
        <v>149</v>
      </c>
      <c r="AU151" s="271" t="s">
        <v>85</v>
      </c>
      <c r="AV151" s="13" t="s">
        <v>87</v>
      </c>
      <c r="AW151" s="13" t="s">
        <v>5</v>
      </c>
      <c r="AX151" s="13" t="s">
        <v>77</v>
      </c>
      <c r="AY151" s="271" t="s">
        <v>139</v>
      </c>
    </row>
    <row r="152" s="14" customFormat="1">
      <c r="A152" s="14"/>
      <c r="B152" s="272"/>
      <c r="C152" s="273"/>
      <c r="D152" s="247" t="s">
        <v>149</v>
      </c>
      <c r="E152" s="274" t="s">
        <v>1</v>
      </c>
      <c r="F152" s="275" t="s">
        <v>154</v>
      </c>
      <c r="G152" s="273"/>
      <c r="H152" s="276">
        <v>1</v>
      </c>
      <c r="I152" s="277"/>
      <c r="J152" s="277"/>
      <c r="K152" s="273"/>
      <c r="L152" s="273"/>
      <c r="M152" s="278"/>
      <c r="N152" s="279"/>
      <c r="O152" s="280"/>
      <c r="P152" s="280"/>
      <c r="Q152" s="280"/>
      <c r="R152" s="280"/>
      <c r="S152" s="280"/>
      <c r="T152" s="280"/>
      <c r="U152" s="280"/>
      <c r="V152" s="280"/>
      <c r="W152" s="280"/>
      <c r="X152" s="281"/>
      <c r="Y152" s="14"/>
      <c r="Z152" s="14"/>
      <c r="AA152" s="14"/>
      <c r="AB152" s="14"/>
      <c r="AC152" s="14"/>
      <c r="AD152" s="14"/>
      <c r="AE152" s="14"/>
      <c r="AT152" s="282" t="s">
        <v>149</v>
      </c>
      <c r="AU152" s="282" t="s">
        <v>85</v>
      </c>
      <c r="AV152" s="14" t="s">
        <v>146</v>
      </c>
      <c r="AW152" s="14" t="s">
        <v>5</v>
      </c>
      <c r="AX152" s="14" t="s">
        <v>85</v>
      </c>
      <c r="AY152" s="282" t="s">
        <v>139</v>
      </c>
    </row>
    <row r="153" s="12" customFormat="1">
      <c r="A153" s="12"/>
      <c r="B153" s="251"/>
      <c r="C153" s="252"/>
      <c r="D153" s="247" t="s">
        <v>149</v>
      </c>
      <c r="E153" s="253" t="s">
        <v>1</v>
      </c>
      <c r="F153" s="254" t="s">
        <v>155</v>
      </c>
      <c r="G153" s="252"/>
      <c r="H153" s="253" t="s">
        <v>1</v>
      </c>
      <c r="I153" s="255"/>
      <c r="J153" s="255"/>
      <c r="K153" s="252"/>
      <c r="L153" s="252"/>
      <c r="M153" s="256"/>
      <c r="N153" s="257"/>
      <c r="O153" s="258"/>
      <c r="P153" s="258"/>
      <c r="Q153" s="258"/>
      <c r="R153" s="258"/>
      <c r="S153" s="258"/>
      <c r="T153" s="258"/>
      <c r="U153" s="258"/>
      <c r="V153" s="258"/>
      <c r="W153" s="258"/>
      <c r="X153" s="259"/>
      <c r="Y153" s="12"/>
      <c r="Z153" s="12"/>
      <c r="AA153" s="12"/>
      <c r="AB153" s="12"/>
      <c r="AC153" s="12"/>
      <c r="AD153" s="12"/>
      <c r="AE153" s="12"/>
      <c r="AT153" s="260" t="s">
        <v>149</v>
      </c>
      <c r="AU153" s="260" t="s">
        <v>85</v>
      </c>
      <c r="AV153" s="12" t="s">
        <v>85</v>
      </c>
      <c r="AW153" s="12" t="s">
        <v>5</v>
      </c>
      <c r="AX153" s="12" t="s">
        <v>77</v>
      </c>
      <c r="AY153" s="260" t="s">
        <v>139</v>
      </c>
    </row>
    <row r="154" s="2" customFormat="1" ht="21.75" customHeight="1">
      <c r="A154" s="37"/>
      <c r="B154" s="38"/>
      <c r="C154" s="231" t="s">
        <v>186</v>
      </c>
      <c r="D154" s="231" t="s">
        <v>140</v>
      </c>
      <c r="E154" s="232" t="s">
        <v>836</v>
      </c>
      <c r="F154" s="233" t="s">
        <v>837</v>
      </c>
      <c r="G154" s="234" t="s">
        <v>164</v>
      </c>
      <c r="H154" s="235">
        <v>1</v>
      </c>
      <c r="I154" s="236"/>
      <c r="J154" s="237"/>
      <c r="K154" s="238">
        <f>ROUND(P154*H154,2)</f>
        <v>0</v>
      </c>
      <c r="L154" s="233" t="s">
        <v>144</v>
      </c>
      <c r="M154" s="239"/>
      <c r="N154" s="240" t="s">
        <v>1</v>
      </c>
      <c r="O154" s="241" t="s">
        <v>40</v>
      </c>
      <c r="P154" s="242">
        <f>I154+J154</f>
        <v>0</v>
      </c>
      <c r="Q154" s="242">
        <f>ROUND(I154*H154,2)</f>
        <v>0</v>
      </c>
      <c r="R154" s="242">
        <f>ROUND(J154*H154,2)</f>
        <v>0</v>
      </c>
      <c r="S154" s="90"/>
      <c r="T154" s="243">
        <f>S154*H154</f>
        <v>0</v>
      </c>
      <c r="U154" s="243">
        <v>1.5920000000000001</v>
      </c>
      <c r="V154" s="243">
        <f>U154*H154</f>
        <v>1.5920000000000001</v>
      </c>
      <c r="W154" s="243">
        <v>0</v>
      </c>
      <c r="X154" s="244">
        <f>W154*H154</f>
        <v>0</v>
      </c>
      <c r="Y154" s="37"/>
      <c r="Z154" s="37"/>
      <c r="AA154" s="37"/>
      <c r="AB154" s="37"/>
      <c r="AC154" s="37"/>
      <c r="AD154" s="37"/>
      <c r="AE154" s="37"/>
      <c r="AR154" s="245" t="s">
        <v>165</v>
      </c>
      <c r="AT154" s="245" t="s">
        <v>140</v>
      </c>
      <c r="AU154" s="245" t="s">
        <v>85</v>
      </c>
      <c r="AY154" s="16" t="s">
        <v>139</v>
      </c>
      <c r="BE154" s="246">
        <f>IF(O154="základní",K154,0)</f>
        <v>0</v>
      </c>
      <c r="BF154" s="246">
        <f>IF(O154="snížená",K154,0)</f>
        <v>0</v>
      </c>
      <c r="BG154" s="246">
        <f>IF(O154="zákl. přenesená",K154,0)</f>
        <v>0</v>
      </c>
      <c r="BH154" s="246">
        <f>IF(O154="sníž. přenesená",K154,0)</f>
        <v>0</v>
      </c>
      <c r="BI154" s="246">
        <f>IF(O154="nulová",K154,0)</f>
        <v>0</v>
      </c>
      <c r="BJ154" s="16" t="s">
        <v>85</v>
      </c>
      <c r="BK154" s="246">
        <f>ROUND(P154*H154,2)</f>
        <v>0</v>
      </c>
      <c r="BL154" s="16" t="s">
        <v>165</v>
      </c>
      <c r="BM154" s="245" t="s">
        <v>838</v>
      </c>
    </row>
    <row r="155" s="2" customFormat="1">
      <c r="A155" s="37"/>
      <c r="B155" s="38"/>
      <c r="C155" s="39"/>
      <c r="D155" s="247" t="s">
        <v>148</v>
      </c>
      <c r="E155" s="39"/>
      <c r="F155" s="248" t="s">
        <v>837</v>
      </c>
      <c r="G155" s="39"/>
      <c r="H155" s="39"/>
      <c r="I155" s="144"/>
      <c r="J155" s="144"/>
      <c r="K155" s="39"/>
      <c r="L155" s="39"/>
      <c r="M155" s="43"/>
      <c r="N155" s="249"/>
      <c r="O155" s="250"/>
      <c r="P155" s="90"/>
      <c r="Q155" s="90"/>
      <c r="R155" s="90"/>
      <c r="S155" s="90"/>
      <c r="T155" s="90"/>
      <c r="U155" s="90"/>
      <c r="V155" s="90"/>
      <c r="W155" s="90"/>
      <c r="X155" s="91"/>
      <c r="Y155" s="37"/>
      <c r="Z155" s="37"/>
      <c r="AA155" s="37"/>
      <c r="AB155" s="37"/>
      <c r="AC155" s="37"/>
      <c r="AD155" s="37"/>
      <c r="AE155" s="37"/>
      <c r="AT155" s="16" t="s">
        <v>148</v>
      </c>
      <c r="AU155" s="16" t="s">
        <v>85</v>
      </c>
    </row>
    <row r="156" s="12" customFormat="1">
      <c r="A156" s="12"/>
      <c r="B156" s="251"/>
      <c r="C156" s="252"/>
      <c r="D156" s="247" t="s">
        <v>149</v>
      </c>
      <c r="E156" s="253" t="s">
        <v>1</v>
      </c>
      <c r="F156" s="254" t="s">
        <v>832</v>
      </c>
      <c r="G156" s="252"/>
      <c r="H156" s="253" t="s">
        <v>1</v>
      </c>
      <c r="I156" s="255"/>
      <c r="J156" s="255"/>
      <c r="K156" s="252"/>
      <c r="L156" s="252"/>
      <c r="M156" s="256"/>
      <c r="N156" s="257"/>
      <c r="O156" s="258"/>
      <c r="P156" s="258"/>
      <c r="Q156" s="258"/>
      <c r="R156" s="258"/>
      <c r="S156" s="258"/>
      <c r="T156" s="258"/>
      <c r="U156" s="258"/>
      <c r="V156" s="258"/>
      <c r="W156" s="258"/>
      <c r="X156" s="259"/>
      <c r="Y156" s="12"/>
      <c r="Z156" s="12"/>
      <c r="AA156" s="12"/>
      <c r="AB156" s="12"/>
      <c r="AC156" s="12"/>
      <c r="AD156" s="12"/>
      <c r="AE156" s="12"/>
      <c r="AT156" s="260" t="s">
        <v>149</v>
      </c>
      <c r="AU156" s="260" t="s">
        <v>85</v>
      </c>
      <c r="AV156" s="12" t="s">
        <v>85</v>
      </c>
      <c r="AW156" s="12" t="s">
        <v>5</v>
      </c>
      <c r="AX156" s="12" t="s">
        <v>77</v>
      </c>
      <c r="AY156" s="260" t="s">
        <v>139</v>
      </c>
    </row>
    <row r="157" s="13" customFormat="1">
      <c r="A157" s="13"/>
      <c r="B157" s="261"/>
      <c r="C157" s="262"/>
      <c r="D157" s="247" t="s">
        <v>149</v>
      </c>
      <c r="E157" s="263" t="s">
        <v>1</v>
      </c>
      <c r="F157" s="264" t="s">
        <v>85</v>
      </c>
      <c r="G157" s="262"/>
      <c r="H157" s="265">
        <v>1</v>
      </c>
      <c r="I157" s="266"/>
      <c r="J157" s="266"/>
      <c r="K157" s="262"/>
      <c r="L157" s="262"/>
      <c r="M157" s="267"/>
      <c r="N157" s="268"/>
      <c r="O157" s="269"/>
      <c r="P157" s="269"/>
      <c r="Q157" s="269"/>
      <c r="R157" s="269"/>
      <c r="S157" s="269"/>
      <c r="T157" s="269"/>
      <c r="U157" s="269"/>
      <c r="V157" s="269"/>
      <c r="W157" s="269"/>
      <c r="X157" s="270"/>
      <c r="Y157" s="13"/>
      <c r="Z157" s="13"/>
      <c r="AA157" s="13"/>
      <c r="AB157" s="13"/>
      <c r="AC157" s="13"/>
      <c r="AD157" s="13"/>
      <c r="AE157" s="13"/>
      <c r="AT157" s="271" t="s">
        <v>149</v>
      </c>
      <c r="AU157" s="271" t="s">
        <v>85</v>
      </c>
      <c r="AV157" s="13" t="s">
        <v>87</v>
      </c>
      <c r="AW157" s="13" t="s">
        <v>5</v>
      </c>
      <c r="AX157" s="13" t="s">
        <v>77</v>
      </c>
      <c r="AY157" s="271" t="s">
        <v>139</v>
      </c>
    </row>
    <row r="158" s="14" customFormat="1">
      <c r="A158" s="14"/>
      <c r="B158" s="272"/>
      <c r="C158" s="273"/>
      <c r="D158" s="247" t="s">
        <v>149</v>
      </c>
      <c r="E158" s="274" t="s">
        <v>1</v>
      </c>
      <c r="F158" s="275" t="s">
        <v>154</v>
      </c>
      <c r="G158" s="273"/>
      <c r="H158" s="276">
        <v>1</v>
      </c>
      <c r="I158" s="277"/>
      <c r="J158" s="277"/>
      <c r="K158" s="273"/>
      <c r="L158" s="273"/>
      <c r="M158" s="278"/>
      <c r="N158" s="279"/>
      <c r="O158" s="280"/>
      <c r="P158" s="280"/>
      <c r="Q158" s="280"/>
      <c r="R158" s="280"/>
      <c r="S158" s="280"/>
      <c r="T158" s="280"/>
      <c r="U158" s="280"/>
      <c r="V158" s="280"/>
      <c r="W158" s="280"/>
      <c r="X158" s="281"/>
      <c r="Y158" s="14"/>
      <c r="Z158" s="14"/>
      <c r="AA158" s="14"/>
      <c r="AB158" s="14"/>
      <c r="AC158" s="14"/>
      <c r="AD158" s="14"/>
      <c r="AE158" s="14"/>
      <c r="AT158" s="282" t="s">
        <v>149</v>
      </c>
      <c r="AU158" s="282" t="s">
        <v>85</v>
      </c>
      <c r="AV158" s="14" t="s">
        <v>146</v>
      </c>
      <c r="AW158" s="14" t="s">
        <v>5</v>
      </c>
      <c r="AX158" s="14" t="s">
        <v>85</v>
      </c>
      <c r="AY158" s="282" t="s">
        <v>139</v>
      </c>
    </row>
    <row r="159" s="12" customFormat="1">
      <c r="A159" s="12"/>
      <c r="B159" s="251"/>
      <c r="C159" s="252"/>
      <c r="D159" s="247" t="s">
        <v>149</v>
      </c>
      <c r="E159" s="253" t="s">
        <v>1</v>
      </c>
      <c r="F159" s="254" t="s">
        <v>155</v>
      </c>
      <c r="G159" s="252"/>
      <c r="H159" s="253" t="s">
        <v>1</v>
      </c>
      <c r="I159" s="255"/>
      <c r="J159" s="255"/>
      <c r="K159" s="252"/>
      <c r="L159" s="252"/>
      <c r="M159" s="256"/>
      <c r="N159" s="257"/>
      <c r="O159" s="258"/>
      <c r="P159" s="258"/>
      <c r="Q159" s="258"/>
      <c r="R159" s="258"/>
      <c r="S159" s="258"/>
      <c r="T159" s="258"/>
      <c r="U159" s="258"/>
      <c r="V159" s="258"/>
      <c r="W159" s="258"/>
      <c r="X159" s="259"/>
      <c r="Y159" s="12"/>
      <c r="Z159" s="12"/>
      <c r="AA159" s="12"/>
      <c r="AB159" s="12"/>
      <c r="AC159" s="12"/>
      <c r="AD159" s="12"/>
      <c r="AE159" s="12"/>
      <c r="AT159" s="260" t="s">
        <v>149</v>
      </c>
      <c r="AU159" s="260" t="s">
        <v>85</v>
      </c>
      <c r="AV159" s="12" t="s">
        <v>85</v>
      </c>
      <c r="AW159" s="12" t="s">
        <v>5</v>
      </c>
      <c r="AX159" s="12" t="s">
        <v>77</v>
      </c>
      <c r="AY159" s="260" t="s">
        <v>139</v>
      </c>
    </row>
    <row r="160" s="2" customFormat="1" ht="21.75" customHeight="1">
      <c r="A160" s="37"/>
      <c r="B160" s="38"/>
      <c r="C160" s="231" t="s">
        <v>193</v>
      </c>
      <c r="D160" s="231" t="s">
        <v>140</v>
      </c>
      <c r="E160" s="232" t="s">
        <v>839</v>
      </c>
      <c r="F160" s="233" t="s">
        <v>840</v>
      </c>
      <c r="G160" s="234" t="s">
        <v>164</v>
      </c>
      <c r="H160" s="235">
        <v>1</v>
      </c>
      <c r="I160" s="236"/>
      <c r="J160" s="237"/>
      <c r="K160" s="238">
        <f>ROUND(P160*H160,2)</f>
        <v>0</v>
      </c>
      <c r="L160" s="233" t="s">
        <v>144</v>
      </c>
      <c r="M160" s="239"/>
      <c r="N160" s="240" t="s">
        <v>1</v>
      </c>
      <c r="O160" s="241" t="s">
        <v>40</v>
      </c>
      <c r="P160" s="242">
        <f>I160+J160</f>
        <v>0</v>
      </c>
      <c r="Q160" s="242">
        <f>ROUND(I160*H160,2)</f>
        <v>0</v>
      </c>
      <c r="R160" s="242">
        <f>ROUND(J160*H160,2)</f>
        <v>0</v>
      </c>
      <c r="S160" s="90"/>
      <c r="T160" s="243">
        <f>S160*H160</f>
        <v>0</v>
      </c>
      <c r="U160" s="243">
        <v>0.97399999999999998</v>
      </c>
      <c r="V160" s="243">
        <f>U160*H160</f>
        <v>0.97399999999999998</v>
      </c>
      <c r="W160" s="243">
        <v>0</v>
      </c>
      <c r="X160" s="244">
        <f>W160*H160</f>
        <v>0</v>
      </c>
      <c r="Y160" s="37"/>
      <c r="Z160" s="37"/>
      <c r="AA160" s="37"/>
      <c r="AB160" s="37"/>
      <c r="AC160" s="37"/>
      <c r="AD160" s="37"/>
      <c r="AE160" s="37"/>
      <c r="AR160" s="245" t="s">
        <v>165</v>
      </c>
      <c r="AT160" s="245" t="s">
        <v>140</v>
      </c>
      <c r="AU160" s="245" t="s">
        <v>85</v>
      </c>
      <c r="AY160" s="16" t="s">
        <v>139</v>
      </c>
      <c r="BE160" s="246">
        <f>IF(O160="základní",K160,0)</f>
        <v>0</v>
      </c>
      <c r="BF160" s="246">
        <f>IF(O160="snížená",K160,0)</f>
        <v>0</v>
      </c>
      <c r="BG160" s="246">
        <f>IF(O160="zákl. přenesená",K160,0)</f>
        <v>0</v>
      </c>
      <c r="BH160" s="246">
        <f>IF(O160="sníž. přenesená",K160,0)</f>
        <v>0</v>
      </c>
      <c r="BI160" s="246">
        <f>IF(O160="nulová",K160,0)</f>
        <v>0</v>
      </c>
      <c r="BJ160" s="16" t="s">
        <v>85</v>
      </c>
      <c r="BK160" s="246">
        <f>ROUND(P160*H160,2)</f>
        <v>0</v>
      </c>
      <c r="BL160" s="16" t="s">
        <v>165</v>
      </c>
      <c r="BM160" s="245" t="s">
        <v>841</v>
      </c>
    </row>
    <row r="161" s="2" customFormat="1">
      <c r="A161" s="37"/>
      <c r="B161" s="38"/>
      <c r="C161" s="39"/>
      <c r="D161" s="247" t="s">
        <v>148</v>
      </c>
      <c r="E161" s="39"/>
      <c r="F161" s="248" t="s">
        <v>840</v>
      </c>
      <c r="G161" s="39"/>
      <c r="H161" s="39"/>
      <c r="I161" s="144"/>
      <c r="J161" s="144"/>
      <c r="K161" s="39"/>
      <c r="L161" s="39"/>
      <c r="M161" s="43"/>
      <c r="N161" s="249"/>
      <c r="O161" s="250"/>
      <c r="P161" s="90"/>
      <c r="Q161" s="90"/>
      <c r="R161" s="90"/>
      <c r="S161" s="90"/>
      <c r="T161" s="90"/>
      <c r="U161" s="90"/>
      <c r="V161" s="90"/>
      <c r="W161" s="90"/>
      <c r="X161" s="91"/>
      <c r="Y161" s="37"/>
      <c r="Z161" s="37"/>
      <c r="AA161" s="37"/>
      <c r="AB161" s="37"/>
      <c r="AC161" s="37"/>
      <c r="AD161" s="37"/>
      <c r="AE161" s="37"/>
      <c r="AT161" s="16" t="s">
        <v>148</v>
      </c>
      <c r="AU161" s="16" t="s">
        <v>85</v>
      </c>
    </row>
    <row r="162" s="12" customFormat="1">
      <c r="A162" s="12"/>
      <c r="B162" s="251"/>
      <c r="C162" s="252"/>
      <c r="D162" s="247" t="s">
        <v>149</v>
      </c>
      <c r="E162" s="253" t="s">
        <v>1</v>
      </c>
      <c r="F162" s="254" t="s">
        <v>832</v>
      </c>
      <c r="G162" s="252"/>
      <c r="H162" s="253" t="s">
        <v>1</v>
      </c>
      <c r="I162" s="255"/>
      <c r="J162" s="255"/>
      <c r="K162" s="252"/>
      <c r="L162" s="252"/>
      <c r="M162" s="256"/>
      <c r="N162" s="257"/>
      <c r="O162" s="258"/>
      <c r="P162" s="258"/>
      <c r="Q162" s="258"/>
      <c r="R162" s="258"/>
      <c r="S162" s="258"/>
      <c r="T162" s="258"/>
      <c r="U162" s="258"/>
      <c r="V162" s="258"/>
      <c r="W162" s="258"/>
      <c r="X162" s="259"/>
      <c r="Y162" s="12"/>
      <c r="Z162" s="12"/>
      <c r="AA162" s="12"/>
      <c r="AB162" s="12"/>
      <c r="AC162" s="12"/>
      <c r="AD162" s="12"/>
      <c r="AE162" s="12"/>
      <c r="AT162" s="260" t="s">
        <v>149</v>
      </c>
      <c r="AU162" s="260" t="s">
        <v>85</v>
      </c>
      <c r="AV162" s="12" t="s">
        <v>85</v>
      </c>
      <c r="AW162" s="12" t="s">
        <v>5</v>
      </c>
      <c r="AX162" s="12" t="s">
        <v>77</v>
      </c>
      <c r="AY162" s="260" t="s">
        <v>139</v>
      </c>
    </row>
    <row r="163" s="13" customFormat="1">
      <c r="A163" s="13"/>
      <c r="B163" s="261"/>
      <c r="C163" s="262"/>
      <c r="D163" s="247" t="s">
        <v>149</v>
      </c>
      <c r="E163" s="263" t="s">
        <v>1</v>
      </c>
      <c r="F163" s="264" t="s">
        <v>85</v>
      </c>
      <c r="G163" s="262"/>
      <c r="H163" s="265">
        <v>1</v>
      </c>
      <c r="I163" s="266"/>
      <c r="J163" s="266"/>
      <c r="K163" s="262"/>
      <c r="L163" s="262"/>
      <c r="M163" s="267"/>
      <c r="N163" s="268"/>
      <c r="O163" s="269"/>
      <c r="P163" s="269"/>
      <c r="Q163" s="269"/>
      <c r="R163" s="269"/>
      <c r="S163" s="269"/>
      <c r="T163" s="269"/>
      <c r="U163" s="269"/>
      <c r="V163" s="269"/>
      <c r="W163" s="269"/>
      <c r="X163" s="270"/>
      <c r="Y163" s="13"/>
      <c r="Z163" s="13"/>
      <c r="AA163" s="13"/>
      <c r="AB163" s="13"/>
      <c r="AC163" s="13"/>
      <c r="AD163" s="13"/>
      <c r="AE163" s="13"/>
      <c r="AT163" s="271" t="s">
        <v>149</v>
      </c>
      <c r="AU163" s="271" t="s">
        <v>85</v>
      </c>
      <c r="AV163" s="13" t="s">
        <v>87</v>
      </c>
      <c r="AW163" s="13" t="s">
        <v>5</v>
      </c>
      <c r="AX163" s="13" t="s">
        <v>77</v>
      </c>
      <c r="AY163" s="271" t="s">
        <v>139</v>
      </c>
    </row>
    <row r="164" s="14" customFormat="1">
      <c r="A164" s="14"/>
      <c r="B164" s="272"/>
      <c r="C164" s="273"/>
      <c r="D164" s="247" t="s">
        <v>149</v>
      </c>
      <c r="E164" s="274" t="s">
        <v>1</v>
      </c>
      <c r="F164" s="275" t="s">
        <v>154</v>
      </c>
      <c r="G164" s="273"/>
      <c r="H164" s="276">
        <v>1</v>
      </c>
      <c r="I164" s="277"/>
      <c r="J164" s="277"/>
      <c r="K164" s="273"/>
      <c r="L164" s="273"/>
      <c r="M164" s="278"/>
      <c r="N164" s="279"/>
      <c r="O164" s="280"/>
      <c r="P164" s="280"/>
      <c r="Q164" s="280"/>
      <c r="R164" s="280"/>
      <c r="S164" s="280"/>
      <c r="T164" s="280"/>
      <c r="U164" s="280"/>
      <c r="V164" s="280"/>
      <c r="W164" s="280"/>
      <c r="X164" s="281"/>
      <c r="Y164" s="14"/>
      <c r="Z164" s="14"/>
      <c r="AA164" s="14"/>
      <c r="AB164" s="14"/>
      <c r="AC164" s="14"/>
      <c r="AD164" s="14"/>
      <c r="AE164" s="14"/>
      <c r="AT164" s="282" t="s">
        <v>149</v>
      </c>
      <c r="AU164" s="282" t="s">
        <v>85</v>
      </c>
      <c r="AV164" s="14" t="s">
        <v>146</v>
      </c>
      <c r="AW164" s="14" t="s">
        <v>5</v>
      </c>
      <c r="AX164" s="14" t="s">
        <v>85</v>
      </c>
      <c r="AY164" s="282" t="s">
        <v>139</v>
      </c>
    </row>
    <row r="165" s="12" customFormat="1">
      <c r="A165" s="12"/>
      <c r="B165" s="251"/>
      <c r="C165" s="252"/>
      <c r="D165" s="247" t="s">
        <v>149</v>
      </c>
      <c r="E165" s="253" t="s">
        <v>1</v>
      </c>
      <c r="F165" s="254" t="s">
        <v>155</v>
      </c>
      <c r="G165" s="252"/>
      <c r="H165" s="253" t="s">
        <v>1</v>
      </c>
      <c r="I165" s="255"/>
      <c r="J165" s="255"/>
      <c r="K165" s="252"/>
      <c r="L165" s="252"/>
      <c r="M165" s="256"/>
      <c r="N165" s="257"/>
      <c r="O165" s="258"/>
      <c r="P165" s="258"/>
      <c r="Q165" s="258"/>
      <c r="R165" s="258"/>
      <c r="S165" s="258"/>
      <c r="T165" s="258"/>
      <c r="U165" s="258"/>
      <c r="V165" s="258"/>
      <c r="W165" s="258"/>
      <c r="X165" s="259"/>
      <c r="Y165" s="12"/>
      <c r="Z165" s="12"/>
      <c r="AA165" s="12"/>
      <c r="AB165" s="12"/>
      <c r="AC165" s="12"/>
      <c r="AD165" s="12"/>
      <c r="AE165" s="12"/>
      <c r="AT165" s="260" t="s">
        <v>149</v>
      </c>
      <c r="AU165" s="260" t="s">
        <v>85</v>
      </c>
      <c r="AV165" s="12" t="s">
        <v>85</v>
      </c>
      <c r="AW165" s="12" t="s">
        <v>5</v>
      </c>
      <c r="AX165" s="12" t="s">
        <v>77</v>
      </c>
      <c r="AY165" s="260" t="s">
        <v>139</v>
      </c>
    </row>
    <row r="166" s="2" customFormat="1" ht="21.75" customHeight="1">
      <c r="A166" s="37"/>
      <c r="B166" s="38"/>
      <c r="C166" s="231" t="s">
        <v>200</v>
      </c>
      <c r="D166" s="231" t="s">
        <v>140</v>
      </c>
      <c r="E166" s="232" t="s">
        <v>842</v>
      </c>
      <c r="F166" s="233" t="s">
        <v>843</v>
      </c>
      <c r="G166" s="234" t="s">
        <v>164</v>
      </c>
      <c r="H166" s="235">
        <v>1</v>
      </c>
      <c r="I166" s="236"/>
      <c r="J166" s="237"/>
      <c r="K166" s="238">
        <f>ROUND(P166*H166,2)</f>
        <v>0</v>
      </c>
      <c r="L166" s="233" t="s">
        <v>144</v>
      </c>
      <c r="M166" s="239"/>
      <c r="N166" s="240" t="s">
        <v>1</v>
      </c>
      <c r="O166" s="241" t="s">
        <v>40</v>
      </c>
      <c r="P166" s="242">
        <f>I166+J166</f>
        <v>0</v>
      </c>
      <c r="Q166" s="242">
        <f>ROUND(I166*H166,2)</f>
        <v>0</v>
      </c>
      <c r="R166" s="242">
        <f>ROUND(J166*H166,2)</f>
        <v>0</v>
      </c>
      <c r="S166" s="90"/>
      <c r="T166" s="243">
        <f>S166*H166</f>
        <v>0</v>
      </c>
      <c r="U166" s="243">
        <v>0.97399999999999998</v>
      </c>
      <c r="V166" s="243">
        <f>U166*H166</f>
        <v>0.97399999999999998</v>
      </c>
      <c r="W166" s="243">
        <v>0</v>
      </c>
      <c r="X166" s="244">
        <f>W166*H166</f>
        <v>0</v>
      </c>
      <c r="Y166" s="37"/>
      <c r="Z166" s="37"/>
      <c r="AA166" s="37"/>
      <c r="AB166" s="37"/>
      <c r="AC166" s="37"/>
      <c r="AD166" s="37"/>
      <c r="AE166" s="37"/>
      <c r="AR166" s="245" t="s">
        <v>165</v>
      </c>
      <c r="AT166" s="245" t="s">
        <v>140</v>
      </c>
      <c r="AU166" s="245" t="s">
        <v>85</v>
      </c>
      <c r="AY166" s="16" t="s">
        <v>139</v>
      </c>
      <c r="BE166" s="246">
        <f>IF(O166="základní",K166,0)</f>
        <v>0</v>
      </c>
      <c r="BF166" s="246">
        <f>IF(O166="snížená",K166,0)</f>
        <v>0</v>
      </c>
      <c r="BG166" s="246">
        <f>IF(O166="zákl. přenesená",K166,0)</f>
        <v>0</v>
      </c>
      <c r="BH166" s="246">
        <f>IF(O166="sníž. přenesená",K166,0)</f>
        <v>0</v>
      </c>
      <c r="BI166" s="246">
        <f>IF(O166="nulová",K166,0)</f>
        <v>0</v>
      </c>
      <c r="BJ166" s="16" t="s">
        <v>85</v>
      </c>
      <c r="BK166" s="246">
        <f>ROUND(P166*H166,2)</f>
        <v>0</v>
      </c>
      <c r="BL166" s="16" t="s">
        <v>165</v>
      </c>
      <c r="BM166" s="245" t="s">
        <v>844</v>
      </c>
    </row>
    <row r="167" s="2" customFormat="1">
      <c r="A167" s="37"/>
      <c r="B167" s="38"/>
      <c r="C167" s="39"/>
      <c r="D167" s="247" t="s">
        <v>148</v>
      </c>
      <c r="E167" s="39"/>
      <c r="F167" s="248" t="s">
        <v>843</v>
      </c>
      <c r="G167" s="39"/>
      <c r="H167" s="39"/>
      <c r="I167" s="144"/>
      <c r="J167" s="144"/>
      <c r="K167" s="39"/>
      <c r="L167" s="39"/>
      <c r="M167" s="43"/>
      <c r="N167" s="249"/>
      <c r="O167" s="250"/>
      <c r="P167" s="90"/>
      <c r="Q167" s="90"/>
      <c r="R167" s="90"/>
      <c r="S167" s="90"/>
      <c r="T167" s="90"/>
      <c r="U167" s="90"/>
      <c r="V167" s="90"/>
      <c r="W167" s="90"/>
      <c r="X167" s="91"/>
      <c r="Y167" s="37"/>
      <c r="Z167" s="37"/>
      <c r="AA167" s="37"/>
      <c r="AB167" s="37"/>
      <c r="AC167" s="37"/>
      <c r="AD167" s="37"/>
      <c r="AE167" s="37"/>
      <c r="AT167" s="16" t="s">
        <v>148</v>
      </c>
      <c r="AU167" s="16" t="s">
        <v>85</v>
      </c>
    </row>
    <row r="168" s="12" customFormat="1">
      <c r="A168" s="12"/>
      <c r="B168" s="251"/>
      <c r="C168" s="252"/>
      <c r="D168" s="247" t="s">
        <v>149</v>
      </c>
      <c r="E168" s="253" t="s">
        <v>1</v>
      </c>
      <c r="F168" s="254" t="s">
        <v>832</v>
      </c>
      <c r="G168" s="252"/>
      <c r="H168" s="253" t="s">
        <v>1</v>
      </c>
      <c r="I168" s="255"/>
      <c r="J168" s="255"/>
      <c r="K168" s="252"/>
      <c r="L168" s="252"/>
      <c r="M168" s="256"/>
      <c r="N168" s="257"/>
      <c r="O168" s="258"/>
      <c r="P168" s="258"/>
      <c r="Q168" s="258"/>
      <c r="R168" s="258"/>
      <c r="S168" s="258"/>
      <c r="T168" s="258"/>
      <c r="U168" s="258"/>
      <c r="V168" s="258"/>
      <c r="W168" s="258"/>
      <c r="X168" s="259"/>
      <c r="Y168" s="12"/>
      <c r="Z168" s="12"/>
      <c r="AA168" s="12"/>
      <c r="AB168" s="12"/>
      <c r="AC168" s="12"/>
      <c r="AD168" s="12"/>
      <c r="AE168" s="12"/>
      <c r="AT168" s="260" t="s">
        <v>149</v>
      </c>
      <c r="AU168" s="260" t="s">
        <v>85</v>
      </c>
      <c r="AV168" s="12" t="s">
        <v>85</v>
      </c>
      <c r="AW168" s="12" t="s">
        <v>5</v>
      </c>
      <c r="AX168" s="12" t="s">
        <v>77</v>
      </c>
      <c r="AY168" s="260" t="s">
        <v>139</v>
      </c>
    </row>
    <row r="169" s="13" customFormat="1">
      <c r="A169" s="13"/>
      <c r="B169" s="261"/>
      <c r="C169" s="262"/>
      <c r="D169" s="247" t="s">
        <v>149</v>
      </c>
      <c r="E169" s="263" t="s">
        <v>1</v>
      </c>
      <c r="F169" s="264" t="s">
        <v>85</v>
      </c>
      <c r="G169" s="262"/>
      <c r="H169" s="265">
        <v>1</v>
      </c>
      <c r="I169" s="266"/>
      <c r="J169" s="266"/>
      <c r="K169" s="262"/>
      <c r="L169" s="262"/>
      <c r="M169" s="267"/>
      <c r="N169" s="268"/>
      <c r="O169" s="269"/>
      <c r="P169" s="269"/>
      <c r="Q169" s="269"/>
      <c r="R169" s="269"/>
      <c r="S169" s="269"/>
      <c r="T169" s="269"/>
      <c r="U169" s="269"/>
      <c r="V169" s="269"/>
      <c r="W169" s="269"/>
      <c r="X169" s="270"/>
      <c r="Y169" s="13"/>
      <c r="Z169" s="13"/>
      <c r="AA169" s="13"/>
      <c r="AB169" s="13"/>
      <c r="AC169" s="13"/>
      <c r="AD169" s="13"/>
      <c r="AE169" s="13"/>
      <c r="AT169" s="271" t="s">
        <v>149</v>
      </c>
      <c r="AU169" s="271" t="s">
        <v>85</v>
      </c>
      <c r="AV169" s="13" t="s">
        <v>87</v>
      </c>
      <c r="AW169" s="13" t="s">
        <v>5</v>
      </c>
      <c r="AX169" s="13" t="s">
        <v>77</v>
      </c>
      <c r="AY169" s="271" t="s">
        <v>139</v>
      </c>
    </row>
    <row r="170" s="14" customFormat="1">
      <c r="A170" s="14"/>
      <c r="B170" s="272"/>
      <c r="C170" s="273"/>
      <c r="D170" s="247" t="s">
        <v>149</v>
      </c>
      <c r="E170" s="274" t="s">
        <v>1</v>
      </c>
      <c r="F170" s="275" t="s">
        <v>154</v>
      </c>
      <c r="G170" s="273"/>
      <c r="H170" s="276">
        <v>1</v>
      </c>
      <c r="I170" s="277"/>
      <c r="J170" s="277"/>
      <c r="K170" s="273"/>
      <c r="L170" s="273"/>
      <c r="M170" s="278"/>
      <c r="N170" s="279"/>
      <c r="O170" s="280"/>
      <c r="P170" s="280"/>
      <c r="Q170" s="280"/>
      <c r="R170" s="280"/>
      <c r="S170" s="280"/>
      <c r="T170" s="280"/>
      <c r="U170" s="280"/>
      <c r="V170" s="280"/>
      <c r="W170" s="280"/>
      <c r="X170" s="281"/>
      <c r="Y170" s="14"/>
      <c r="Z170" s="14"/>
      <c r="AA170" s="14"/>
      <c r="AB170" s="14"/>
      <c r="AC170" s="14"/>
      <c r="AD170" s="14"/>
      <c r="AE170" s="14"/>
      <c r="AT170" s="282" t="s">
        <v>149</v>
      </c>
      <c r="AU170" s="282" t="s">
        <v>85</v>
      </c>
      <c r="AV170" s="14" t="s">
        <v>146</v>
      </c>
      <c r="AW170" s="14" t="s">
        <v>5</v>
      </c>
      <c r="AX170" s="14" t="s">
        <v>85</v>
      </c>
      <c r="AY170" s="282" t="s">
        <v>139</v>
      </c>
    </row>
    <row r="171" s="12" customFormat="1">
      <c r="A171" s="12"/>
      <c r="B171" s="251"/>
      <c r="C171" s="252"/>
      <c r="D171" s="247" t="s">
        <v>149</v>
      </c>
      <c r="E171" s="253" t="s">
        <v>1</v>
      </c>
      <c r="F171" s="254" t="s">
        <v>155</v>
      </c>
      <c r="G171" s="252"/>
      <c r="H171" s="253" t="s">
        <v>1</v>
      </c>
      <c r="I171" s="255"/>
      <c r="J171" s="255"/>
      <c r="K171" s="252"/>
      <c r="L171" s="252"/>
      <c r="M171" s="256"/>
      <c r="N171" s="257"/>
      <c r="O171" s="258"/>
      <c r="P171" s="258"/>
      <c r="Q171" s="258"/>
      <c r="R171" s="258"/>
      <c r="S171" s="258"/>
      <c r="T171" s="258"/>
      <c r="U171" s="258"/>
      <c r="V171" s="258"/>
      <c r="W171" s="258"/>
      <c r="X171" s="259"/>
      <c r="Y171" s="12"/>
      <c r="Z171" s="12"/>
      <c r="AA171" s="12"/>
      <c r="AB171" s="12"/>
      <c r="AC171" s="12"/>
      <c r="AD171" s="12"/>
      <c r="AE171" s="12"/>
      <c r="AT171" s="260" t="s">
        <v>149</v>
      </c>
      <c r="AU171" s="260" t="s">
        <v>85</v>
      </c>
      <c r="AV171" s="12" t="s">
        <v>85</v>
      </c>
      <c r="AW171" s="12" t="s">
        <v>5</v>
      </c>
      <c r="AX171" s="12" t="s">
        <v>77</v>
      </c>
      <c r="AY171" s="260" t="s">
        <v>139</v>
      </c>
    </row>
    <row r="172" s="2" customFormat="1" ht="21.75" customHeight="1">
      <c r="A172" s="37"/>
      <c r="B172" s="38"/>
      <c r="C172" s="231" t="s">
        <v>145</v>
      </c>
      <c r="D172" s="231" t="s">
        <v>140</v>
      </c>
      <c r="E172" s="232" t="s">
        <v>845</v>
      </c>
      <c r="F172" s="233" t="s">
        <v>846</v>
      </c>
      <c r="G172" s="234" t="s">
        <v>164</v>
      </c>
      <c r="H172" s="235">
        <v>2</v>
      </c>
      <c r="I172" s="236"/>
      <c r="J172" s="237"/>
      <c r="K172" s="238">
        <f>ROUND(P172*H172,2)</f>
        <v>0</v>
      </c>
      <c r="L172" s="233" t="s">
        <v>144</v>
      </c>
      <c r="M172" s="239"/>
      <c r="N172" s="240" t="s">
        <v>1</v>
      </c>
      <c r="O172" s="241" t="s">
        <v>40</v>
      </c>
      <c r="P172" s="242">
        <f>I172+J172</f>
        <v>0</v>
      </c>
      <c r="Q172" s="242">
        <f>ROUND(I172*H172,2)</f>
        <v>0</v>
      </c>
      <c r="R172" s="242">
        <f>ROUND(J172*H172,2)</f>
        <v>0</v>
      </c>
      <c r="S172" s="90"/>
      <c r="T172" s="243">
        <f>S172*H172</f>
        <v>0</v>
      </c>
      <c r="U172" s="243">
        <v>0.25684000000000001</v>
      </c>
      <c r="V172" s="243">
        <f>U172*H172</f>
        <v>0.51368000000000003</v>
      </c>
      <c r="W172" s="243">
        <v>0</v>
      </c>
      <c r="X172" s="244">
        <f>W172*H172</f>
        <v>0</v>
      </c>
      <c r="Y172" s="37"/>
      <c r="Z172" s="37"/>
      <c r="AA172" s="37"/>
      <c r="AB172" s="37"/>
      <c r="AC172" s="37"/>
      <c r="AD172" s="37"/>
      <c r="AE172" s="37"/>
      <c r="AR172" s="245" t="s">
        <v>165</v>
      </c>
      <c r="AT172" s="245" t="s">
        <v>140</v>
      </c>
      <c r="AU172" s="245" t="s">
        <v>85</v>
      </c>
      <c r="AY172" s="16" t="s">
        <v>139</v>
      </c>
      <c r="BE172" s="246">
        <f>IF(O172="základní",K172,0)</f>
        <v>0</v>
      </c>
      <c r="BF172" s="246">
        <f>IF(O172="snížená",K172,0)</f>
        <v>0</v>
      </c>
      <c r="BG172" s="246">
        <f>IF(O172="zákl. přenesená",K172,0)</f>
        <v>0</v>
      </c>
      <c r="BH172" s="246">
        <f>IF(O172="sníž. přenesená",K172,0)</f>
        <v>0</v>
      </c>
      <c r="BI172" s="246">
        <f>IF(O172="nulová",K172,0)</f>
        <v>0</v>
      </c>
      <c r="BJ172" s="16" t="s">
        <v>85</v>
      </c>
      <c r="BK172" s="246">
        <f>ROUND(P172*H172,2)</f>
        <v>0</v>
      </c>
      <c r="BL172" s="16" t="s">
        <v>165</v>
      </c>
      <c r="BM172" s="245" t="s">
        <v>847</v>
      </c>
    </row>
    <row r="173" s="2" customFormat="1">
      <c r="A173" s="37"/>
      <c r="B173" s="38"/>
      <c r="C173" s="39"/>
      <c r="D173" s="247" t="s">
        <v>148</v>
      </c>
      <c r="E173" s="39"/>
      <c r="F173" s="248" t="s">
        <v>846</v>
      </c>
      <c r="G173" s="39"/>
      <c r="H173" s="39"/>
      <c r="I173" s="144"/>
      <c r="J173" s="144"/>
      <c r="K173" s="39"/>
      <c r="L173" s="39"/>
      <c r="M173" s="43"/>
      <c r="N173" s="249"/>
      <c r="O173" s="250"/>
      <c r="P173" s="90"/>
      <c r="Q173" s="90"/>
      <c r="R173" s="90"/>
      <c r="S173" s="90"/>
      <c r="T173" s="90"/>
      <c r="U173" s="90"/>
      <c r="V173" s="90"/>
      <c r="W173" s="90"/>
      <c r="X173" s="91"/>
      <c r="Y173" s="37"/>
      <c r="Z173" s="37"/>
      <c r="AA173" s="37"/>
      <c r="AB173" s="37"/>
      <c r="AC173" s="37"/>
      <c r="AD173" s="37"/>
      <c r="AE173" s="37"/>
      <c r="AT173" s="16" t="s">
        <v>148</v>
      </c>
      <c r="AU173" s="16" t="s">
        <v>85</v>
      </c>
    </row>
    <row r="174" s="12" customFormat="1">
      <c r="A174" s="12"/>
      <c r="B174" s="251"/>
      <c r="C174" s="252"/>
      <c r="D174" s="247" t="s">
        <v>149</v>
      </c>
      <c r="E174" s="253" t="s">
        <v>1</v>
      </c>
      <c r="F174" s="254" t="s">
        <v>826</v>
      </c>
      <c r="G174" s="252"/>
      <c r="H174" s="253" t="s">
        <v>1</v>
      </c>
      <c r="I174" s="255"/>
      <c r="J174" s="255"/>
      <c r="K174" s="252"/>
      <c r="L174" s="252"/>
      <c r="M174" s="256"/>
      <c r="N174" s="257"/>
      <c r="O174" s="258"/>
      <c r="P174" s="258"/>
      <c r="Q174" s="258"/>
      <c r="R174" s="258"/>
      <c r="S174" s="258"/>
      <c r="T174" s="258"/>
      <c r="U174" s="258"/>
      <c r="V174" s="258"/>
      <c r="W174" s="258"/>
      <c r="X174" s="259"/>
      <c r="Y174" s="12"/>
      <c r="Z174" s="12"/>
      <c r="AA174" s="12"/>
      <c r="AB174" s="12"/>
      <c r="AC174" s="12"/>
      <c r="AD174" s="12"/>
      <c r="AE174" s="12"/>
      <c r="AT174" s="260" t="s">
        <v>149</v>
      </c>
      <c r="AU174" s="260" t="s">
        <v>85</v>
      </c>
      <c r="AV174" s="12" t="s">
        <v>85</v>
      </c>
      <c r="AW174" s="12" t="s">
        <v>5</v>
      </c>
      <c r="AX174" s="12" t="s">
        <v>77</v>
      </c>
      <c r="AY174" s="260" t="s">
        <v>139</v>
      </c>
    </row>
    <row r="175" s="13" customFormat="1">
      <c r="A175" s="13"/>
      <c r="B175" s="261"/>
      <c r="C175" s="262"/>
      <c r="D175" s="247" t="s">
        <v>149</v>
      </c>
      <c r="E175" s="263" t="s">
        <v>1</v>
      </c>
      <c r="F175" s="264" t="s">
        <v>87</v>
      </c>
      <c r="G175" s="262"/>
      <c r="H175" s="265">
        <v>2</v>
      </c>
      <c r="I175" s="266"/>
      <c r="J175" s="266"/>
      <c r="K175" s="262"/>
      <c r="L175" s="262"/>
      <c r="M175" s="267"/>
      <c r="N175" s="268"/>
      <c r="O175" s="269"/>
      <c r="P175" s="269"/>
      <c r="Q175" s="269"/>
      <c r="R175" s="269"/>
      <c r="S175" s="269"/>
      <c r="T175" s="269"/>
      <c r="U175" s="269"/>
      <c r="V175" s="269"/>
      <c r="W175" s="269"/>
      <c r="X175" s="270"/>
      <c r="Y175" s="13"/>
      <c r="Z175" s="13"/>
      <c r="AA175" s="13"/>
      <c r="AB175" s="13"/>
      <c r="AC175" s="13"/>
      <c r="AD175" s="13"/>
      <c r="AE175" s="13"/>
      <c r="AT175" s="271" t="s">
        <v>149</v>
      </c>
      <c r="AU175" s="271" t="s">
        <v>85</v>
      </c>
      <c r="AV175" s="13" t="s">
        <v>87</v>
      </c>
      <c r="AW175" s="13" t="s">
        <v>5</v>
      </c>
      <c r="AX175" s="13" t="s">
        <v>77</v>
      </c>
      <c r="AY175" s="271" t="s">
        <v>139</v>
      </c>
    </row>
    <row r="176" s="14" customFormat="1">
      <c r="A176" s="14"/>
      <c r="B176" s="272"/>
      <c r="C176" s="273"/>
      <c r="D176" s="247" t="s">
        <v>149</v>
      </c>
      <c r="E176" s="274" t="s">
        <v>1</v>
      </c>
      <c r="F176" s="275" t="s">
        <v>154</v>
      </c>
      <c r="G176" s="273"/>
      <c r="H176" s="276">
        <v>2</v>
      </c>
      <c r="I176" s="277"/>
      <c r="J176" s="277"/>
      <c r="K176" s="273"/>
      <c r="L176" s="273"/>
      <c r="M176" s="278"/>
      <c r="N176" s="279"/>
      <c r="O176" s="280"/>
      <c r="P176" s="280"/>
      <c r="Q176" s="280"/>
      <c r="R176" s="280"/>
      <c r="S176" s="280"/>
      <c r="T176" s="280"/>
      <c r="U176" s="280"/>
      <c r="V176" s="280"/>
      <c r="W176" s="280"/>
      <c r="X176" s="281"/>
      <c r="Y176" s="14"/>
      <c r="Z176" s="14"/>
      <c r="AA176" s="14"/>
      <c r="AB176" s="14"/>
      <c r="AC176" s="14"/>
      <c r="AD176" s="14"/>
      <c r="AE176" s="14"/>
      <c r="AT176" s="282" t="s">
        <v>149</v>
      </c>
      <c r="AU176" s="282" t="s">
        <v>85</v>
      </c>
      <c r="AV176" s="14" t="s">
        <v>146</v>
      </c>
      <c r="AW176" s="14" t="s">
        <v>5</v>
      </c>
      <c r="AX176" s="14" t="s">
        <v>85</v>
      </c>
      <c r="AY176" s="282" t="s">
        <v>139</v>
      </c>
    </row>
    <row r="177" s="12" customFormat="1">
      <c r="A177" s="12"/>
      <c r="B177" s="251"/>
      <c r="C177" s="252"/>
      <c r="D177" s="247" t="s">
        <v>149</v>
      </c>
      <c r="E177" s="253" t="s">
        <v>1</v>
      </c>
      <c r="F177" s="254" t="s">
        <v>155</v>
      </c>
      <c r="G177" s="252"/>
      <c r="H177" s="253" t="s">
        <v>1</v>
      </c>
      <c r="I177" s="255"/>
      <c r="J177" s="255"/>
      <c r="K177" s="252"/>
      <c r="L177" s="252"/>
      <c r="M177" s="256"/>
      <c r="N177" s="257"/>
      <c r="O177" s="258"/>
      <c r="P177" s="258"/>
      <c r="Q177" s="258"/>
      <c r="R177" s="258"/>
      <c r="S177" s="258"/>
      <c r="T177" s="258"/>
      <c r="U177" s="258"/>
      <c r="V177" s="258"/>
      <c r="W177" s="258"/>
      <c r="X177" s="259"/>
      <c r="Y177" s="12"/>
      <c r="Z177" s="12"/>
      <c r="AA177" s="12"/>
      <c r="AB177" s="12"/>
      <c r="AC177" s="12"/>
      <c r="AD177" s="12"/>
      <c r="AE177" s="12"/>
      <c r="AT177" s="260" t="s">
        <v>149</v>
      </c>
      <c r="AU177" s="260" t="s">
        <v>85</v>
      </c>
      <c r="AV177" s="12" t="s">
        <v>85</v>
      </c>
      <c r="AW177" s="12" t="s">
        <v>5</v>
      </c>
      <c r="AX177" s="12" t="s">
        <v>77</v>
      </c>
      <c r="AY177" s="260" t="s">
        <v>139</v>
      </c>
    </row>
    <row r="178" s="2" customFormat="1" ht="21.75" customHeight="1">
      <c r="A178" s="37"/>
      <c r="B178" s="38"/>
      <c r="C178" s="231" t="s">
        <v>207</v>
      </c>
      <c r="D178" s="231" t="s">
        <v>140</v>
      </c>
      <c r="E178" s="232" t="s">
        <v>848</v>
      </c>
      <c r="F178" s="233" t="s">
        <v>849</v>
      </c>
      <c r="G178" s="234" t="s">
        <v>164</v>
      </c>
      <c r="H178" s="235">
        <v>6</v>
      </c>
      <c r="I178" s="236"/>
      <c r="J178" s="237"/>
      <c r="K178" s="238">
        <f>ROUND(P178*H178,2)</f>
        <v>0</v>
      </c>
      <c r="L178" s="233" t="s">
        <v>144</v>
      </c>
      <c r="M178" s="239"/>
      <c r="N178" s="240" t="s">
        <v>1</v>
      </c>
      <c r="O178" s="241" t="s">
        <v>40</v>
      </c>
      <c r="P178" s="242">
        <f>I178+J178</f>
        <v>0</v>
      </c>
      <c r="Q178" s="242">
        <f>ROUND(I178*H178,2)</f>
        <v>0</v>
      </c>
      <c r="R178" s="242">
        <f>ROUND(J178*H178,2)</f>
        <v>0</v>
      </c>
      <c r="S178" s="90"/>
      <c r="T178" s="243">
        <f>S178*H178</f>
        <v>0</v>
      </c>
      <c r="U178" s="243">
        <v>0.27900000000000003</v>
      </c>
      <c r="V178" s="243">
        <f>U178*H178</f>
        <v>1.6740000000000002</v>
      </c>
      <c r="W178" s="243">
        <v>0</v>
      </c>
      <c r="X178" s="244">
        <f>W178*H178</f>
        <v>0</v>
      </c>
      <c r="Y178" s="37"/>
      <c r="Z178" s="37"/>
      <c r="AA178" s="37"/>
      <c r="AB178" s="37"/>
      <c r="AC178" s="37"/>
      <c r="AD178" s="37"/>
      <c r="AE178" s="37"/>
      <c r="AR178" s="245" t="s">
        <v>165</v>
      </c>
      <c r="AT178" s="245" t="s">
        <v>140</v>
      </c>
      <c r="AU178" s="245" t="s">
        <v>85</v>
      </c>
      <c r="AY178" s="16" t="s">
        <v>139</v>
      </c>
      <c r="BE178" s="246">
        <f>IF(O178="základní",K178,0)</f>
        <v>0</v>
      </c>
      <c r="BF178" s="246">
        <f>IF(O178="snížená",K178,0)</f>
        <v>0</v>
      </c>
      <c r="BG178" s="246">
        <f>IF(O178="zákl. přenesená",K178,0)</f>
        <v>0</v>
      </c>
      <c r="BH178" s="246">
        <f>IF(O178="sníž. přenesená",K178,0)</f>
        <v>0</v>
      </c>
      <c r="BI178" s="246">
        <f>IF(O178="nulová",K178,0)</f>
        <v>0</v>
      </c>
      <c r="BJ178" s="16" t="s">
        <v>85</v>
      </c>
      <c r="BK178" s="246">
        <f>ROUND(P178*H178,2)</f>
        <v>0</v>
      </c>
      <c r="BL178" s="16" t="s">
        <v>165</v>
      </c>
      <c r="BM178" s="245" t="s">
        <v>850</v>
      </c>
    </row>
    <row r="179" s="2" customFormat="1">
      <c r="A179" s="37"/>
      <c r="B179" s="38"/>
      <c r="C179" s="39"/>
      <c r="D179" s="247" t="s">
        <v>148</v>
      </c>
      <c r="E179" s="39"/>
      <c r="F179" s="248" t="s">
        <v>849</v>
      </c>
      <c r="G179" s="39"/>
      <c r="H179" s="39"/>
      <c r="I179" s="144"/>
      <c r="J179" s="144"/>
      <c r="K179" s="39"/>
      <c r="L179" s="39"/>
      <c r="M179" s="43"/>
      <c r="N179" s="249"/>
      <c r="O179" s="250"/>
      <c r="P179" s="90"/>
      <c r="Q179" s="90"/>
      <c r="R179" s="90"/>
      <c r="S179" s="90"/>
      <c r="T179" s="90"/>
      <c r="U179" s="90"/>
      <c r="V179" s="90"/>
      <c r="W179" s="90"/>
      <c r="X179" s="91"/>
      <c r="Y179" s="37"/>
      <c r="Z179" s="37"/>
      <c r="AA179" s="37"/>
      <c r="AB179" s="37"/>
      <c r="AC179" s="37"/>
      <c r="AD179" s="37"/>
      <c r="AE179" s="37"/>
      <c r="AT179" s="16" t="s">
        <v>148</v>
      </c>
      <c r="AU179" s="16" t="s">
        <v>85</v>
      </c>
    </row>
    <row r="180" s="12" customFormat="1">
      <c r="A180" s="12"/>
      <c r="B180" s="251"/>
      <c r="C180" s="252"/>
      <c r="D180" s="247" t="s">
        <v>149</v>
      </c>
      <c r="E180" s="253" t="s">
        <v>1</v>
      </c>
      <c r="F180" s="254" t="s">
        <v>851</v>
      </c>
      <c r="G180" s="252"/>
      <c r="H180" s="253" t="s">
        <v>1</v>
      </c>
      <c r="I180" s="255"/>
      <c r="J180" s="255"/>
      <c r="K180" s="252"/>
      <c r="L180" s="252"/>
      <c r="M180" s="256"/>
      <c r="N180" s="257"/>
      <c r="O180" s="258"/>
      <c r="P180" s="258"/>
      <c r="Q180" s="258"/>
      <c r="R180" s="258"/>
      <c r="S180" s="258"/>
      <c r="T180" s="258"/>
      <c r="U180" s="258"/>
      <c r="V180" s="258"/>
      <c r="W180" s="258"/>
      <c r="X180" s="259"/>
      <c r="Y180" s="12"/>
      <c r="Z180" s="12"/>
      <c r="AA180" s="12"/>
      <c r="AB180" s="12"/>
      <c r="AC180" s="12"/>
      <c r="AD180" s="12"/>
      <c r="AE180" s="12"/>
      <c r="AT180" s="260" t="s">
        <v>149</v>
      </c>
      <c r="AU180" s="260" t="s">
        <v>85</v>
      </c>
      <c r="AV180" s="12" t="s">
        <v>85</v>
      </c>
      <c r="AW180" s="12" t="s">
        <v>5</v>
      </c>
      <c r="AX180" s="12" t="s">
        <v>77</v>
      </c>
      <c r="AY180" s="260" t="s">
        <v>139</v>
      </c>
    </row>
    <row r="181" s="13" customFormat="1">
      <c r="A181" s="13"/>
      <c r="B181" s="261"/>
      <c r="C181" s="262"/>
      <c r="D181" s="247" t="s">
        <v>149</v>
      </c>
      <c r="E181" s="263" t="s">
        <v>1</v>
      </c>
      <c r="F181" s="264" t="s">
        <v>87</v>
      </c>
      <c r="G181" s="262"/>
      <c r="H181" s="265">
        <v>2</v>
      </c>
      <c r="I181" s="266"/>
      <c r="J181" s="266"/>
      <c r="K181" s="262"/>
      <c r="L181" s="262"/>
      <c r="M181" s="267"/>
      <c r="N181" s="268"/>
      <c r="O181" s="269"/>
      <c r="P181" s="269"/>
      <c r="Q181" s="269"/>
      <c r="R181" s="269"/>
      <c r="S181" s="269"/>
      <c r="T181" s="269"/>
      <c r="U181" s="269"/>
      <c r="V181" s="269"/>
      <c r="W181" s="269"/>
      <c r="X181" s="270"/>
      <c r="Y181" s="13"/>
      <c r="Z181" s="13"/>
      <c r="AA181" s="13"/>
      <c r="AB181" s="13"/>
      <c r="AC181" s="13"/>
      <c r="AD181" s="13"/>
      <c r="AE181" s="13"/>
      <c r="AT181" s="271" t="s">
        <v>149</v>
      </c>
      <c r="AU181" s="271" t="s">
        <v>85</v>
      </c>
      <c r="AV181" s="13" t="s">
        <v>87</v>
      </c>
      <c r="AW181" s="13" t="s">
        <v>5</v>
      </c>
      <c r="AX181" s="13" t="s">
        <v>77</v>
      </c>
      <c r="AY181" s="271" t="s">
        <v>139</v>
      </c>
    </row>
    <row r="182" s="12" customFormat="1">
      <c r="A182" s="12"/>
      <c r="B182" s="251"/>
      <c r="C182" s="252"/>
      <c r="D182" s="247" t="s">
        <v>149</v>
      </c>
      <c r="E182" s="253" t="s">
        <v>1</v>
      </c>
      <c r="F182" s="254" t="s">
        <v>852</v>
      </c>
      <c r="G182" s="252"/>
      <c r="H182" s="253" t="s">
        <v>1</v>
      </c>
      <c r="I182" s="255"/>
      <c r="J182" s="255"/>
      <c r="K182" s="252"/>
      <c r="L182" s="252"/>
      <c r="M182" s="256"/>
      <c r="N182" s="257"/>
      <c r="O182" s="258"/>
      <c r="P182" s="258"/>
      <c r="Q182" s="258"/>
      <c r="R182" s="258"/>
      <c r="S182" s="258"/>
      <c r="T182" s="258"/>
      <c r="U182" s="258"/>
      <c r="V182" s="258"/>
      <c r="W182" s="258"/>
      <c r="X182" s="259"/>
      <c r="Y182" s="12"/>
      <c r="Z182" s="12"/>
      <c r="AA182" s="12"/>
      <c r="AB182" s="12"/>
      <c r="AC182" s="12"/>
      <c r="AD182" s="12"/>
      <c r="AE182" s="12"/>
      <c r="AT182" s="260" t="s">
        <v>149</v>
      </c>
      <c r="AU182" s="260" t="s">
        <v>85</v>
      </c>
      <c r="AV182" s="12" t="s">
        <v>85</v>
      </c>
      <c r="AW182" s="12" t="s">
        <v>5</v>
      </c>
      <c r="AX182" s="12" t="s">
        <v>77</v>
      </c>
      <c r="AY182" s="260" t="s">
        <v>139</v>
      </c>
    </row>
    <row r="183" s="13" customFormat="1">
      <c r="A183" s="13"/>
      <c r="B183" s="261"/>
      <c r="C183" s="262"/>
      <c r="D183" s="247" t="s">
        <v>149</v>
      </c>
      <c r="E183" s="263" t="s">
        <v>1</v>
      </c>
      <c r="F183" s="264" t="s">
        <v>87</v>
      </c>
      <c r="G183" s="262"/>
      <c r="H183" s="265">
        <v>2</v>
      </c>
      <c r="I183" s="266"/>
      <c r="J183" s="266"/>
      <c r="K183" s="262"/>
      <c r="L183" s="262"/>
      <c r="M183" s="267"/>
      <c r="N183" s="268"/>
      <c r="O183" s="269"/>
      <c r="P183" s="269"/>
      <c r="Q183" s="269"/>
      <c r="R183" s="269"/>
      <c r="S183" s="269"/>
      <c r="T183" s="269"/>
      <c r="U183" s="269"/>
      <c r="V183" s="269"/>
      <c r="W183" s="269"/>
      <c r="X183" s="270"/>
      <c r="Y183" s="13"/>
      <c r="Z183" s="13"/>
      <c r="AA183" s="13"/>
      <c r="AB183" s="13"/>
      <c r="AC183" s="13"/>
      <c r="AD183" s="13"/>
      <c r="AE183" s="13"/>
      <c r="AT183" s="271" t="s">
        <v>149</v>
      </c>
      <c r="AU183" s="271" t="s">
        <v>85</v>
      </c>
      <c r="AV183" s="13" t="s">
        <v>87</v>
      </c>
      <c r="AW183" s="13" t="s">
        <v>5</v>
      </c>
      <c r="AX183" s="13" t="s">
        <v>77</v>
      </c>
      <c r="AY183" s="271" t="s">
        <v>139</v>
      </c>
    </row>
    <row r="184" s="12" customFormat="1">
      <c r="A184" s="12"/>
      <c r="B184" s="251"/>
      <c r="C184" s="252"/>
      <c r="D184" s="247" t="s">
        <v>149</v>
      </c>
      <c r="E184" s="253" t="s">
        <v>1</v>
      </c>
      <c r="F184" s="254" t="s">
        <v>853</v>
      </c>
      <c r="G184" s="252"/>
      <c r="H184" s="253" t="s">
        <v>1</v>
      </c>
      <c r="I184" s="255"/>
      <c r="J184" s="255"/>
      <c r="K184" s="252"/>
      <c r="L184" s="252"/>
      <c r="M184" s="256"/>
      <c r="N184" s="257"/>
      <c r="O184" s="258"/>
      <c r="P184" s="258"/>
      <c r="Q184" s="258"/>
      <c r="R184" s="258"/>
      <c r="S184" s="258"/>
      <c r="T184" s="258"/>
      <c r="U184" s="258"/>
      <c r="V184" s="258"/>
      <c r="W184" s="258"/>
      <c r="X184" s="259"/>
      <c r="Y184" s="12"/>
      <c r="Z184" s="12"/>
      <c r="AA184" s="12"/>
      <c r="AB184" s="12"/>
      <c r="AC184" s="12"/>
      <c r="AD184" s="12"/>
      <c r="AE184" s="12"/>
      <c r="AT184" s="260" t="s">
        <v>149</v>
      </c>
      <c r="AU184" s="260" t="s">
        <v>85</v>
      </c>
      <c r="AV184" s="12" t="s">
        <v>85</v>
      </c>
      <c r="AW184" s="12" t="s">
        <v>5</v>
      </c>
      <c r="AX184" s="12" t="s">
        <v>77</v>
      </c>
      <c r="AY184" s="260" t="s">
        <v>139</v>
      </c>
    </row>
    <row r="185" s="13" customFormat="1">
      <c r="A185" s="13"/>
      <c r="B185" s="261"/>
      <c r="C185" s="262"/>
      <c r="D185" s="247" t="s">
        <v>149</v>
      </c>
      <c r="E185" s="263" t="s">
        <v>1</v>
      </c>
      <c r="F185" s="264" t="s">
        <v>87</v>
      </c>
      <c r="G185" s="262"/>
      <c r="H185" s="265">
        <v>2</v>
      </c>
      <c r="I185" s="266"/>
      <c r="J185" s="266"/>
      <c r="K185" s="262"/>
      <c r="L185" s="262"/>
      <c r="M185" s="267"/>
      <c r="N185" s="268"/>
      <c r="O185" s="269"/>
      <c r="P185" s="269"/>
      <c r="Q185" s="269"/>
      <c r="R185" s="269"/>
      <c r="S185" s="269"/>
      <c r="T185" s="269"/>
      <c r="U185" s="269"/>
      <c r="V185" s="269"/>
      <c r="W185" s="269"/>
      <c r="X185" s="270"/>
      <c r="Y185" s="13"/>
      <c r="Z185" s="13"/>
      <c r="AA185" s="13"/>
      <c r="AB185" s="13"/>
      <c r="AC185" s="13"/>
      <c r="AD185" s="13"/>
      <c r="AE185" s="13"/>
      <c r="AT185" s="271" t="s">
        <v>149</v>
      </c>
      <c r="AU185" s="271" t="s">
        <v>85</v>
      </c>
      <c r="AV185" s="13" t="s">
        <v>87</v>
      </c>
      <c r="AW185" s="13" t="s">
        <v>5</v>
      </c>
      <c r="AX185" s="13" t="s">
        <v>77</v>
      </c>
      <c r="AY185" s="271" t="s">
        <v>139</v>
      </c>
    </row>
    <row r="186" s="14" customFormat="1">
      <c r="A186" s="14"/>
      <c r="B186" s="272"/>
      <c r="C186" s="273"/>
      <c r="D186" s="247" t="s">
        <v>149</v>
      </c>
      <c r="E186" s="274" t="s">
        <v>1</v>
      </c>
      <c r="F186" s="275" t="s">
        <v>154</v>
      </c>
      <c r="G186" s="273"/>
      <c r="H186" s="276">
        <v>6</v>
      </c>
      <c r="I186" s="277"/>
      <c r="J186" s="277"/>
      <c r="K186" s="273"/>
      <c r="L186" s="273"/>
      <c r="M186" s="278"/>
      <c r="N186" s="279"/>
      <c r="O186" s="280"/>
      <c r="P186" s="280"/>
      <c r="Q186" s="280"/>
      <c r="R186" s="280"/>
      <c r="S186" s="280"/>
      <c r="T186" s="280"/>
      <c r="U186" s="280"/>
      <c r="V186" s="280"/>
      <c r="W186" s="280"/>
      <c r="X186" s="281"/>
      <c r="Y186" s="14"/>
      <c r="Z186" s="14"/>
      <c r="AA186" s="14"/>
      <c r="AB186" s="14"/>
      <c r="AC186" s="14"/>
      <c r="AD186" s="14"/>
      <c r="AE186" s="14"/>
      <c r="AT186" s="282" t="s">
        <v>149</v>
      </c>
      <c r="AU186" s="282" t="s">
        <v>85</v>
      </c>
      <c r="AV186" s="14" t="s">
        <v>146</v>
      </c>
      <c r="AW186" s="14" t="s">
        <v>5</v>
      </c>
      <c r="AX186" s="14" t="s">
        <v>85</v>
      </c>
      <c r="AY186" s="282" t="s">
        <v>139</v>
      </c>
    </row>
    <row r="187" s="12" customFormat="1">
      <c r="A187" s="12"/>
      <c r="B187" s="251"/>
      <c r="C187" s="252"/>
      <c r="D187" s="247" t="s">
        <v>149</v>
      </c>
      <c r="E187" s="253" t="s">
        <v>1</v>
      </c>
      <c r="F187" s="254" t="s">
        <v>155</v>
      </c>
      <c r="G187" s="252"/>
      <c r="H187" s="253" t="s">
        <v>1</v>
      </c>
      <c r="I187" s="255"/>
      <c r="J187" s="255"/>
      <c r="K187" s="252"/>
      <c r="L187" s="252"/>
      <c r="M187" s="256"/>
      <c r="N187" s="257"/>
      <c r="O187" s="258"/>
      <c r="P187" s="258"/>
      <c r="Q187" s="258"/>
      <c r="R187" s="258"/>
      <c r="S187" s="258"/>
      <c r="T187" s="258"/>
      <c r="U187" s="258"/>
      <c r="V187" s="258"/>
      <c r="W187" s="258"/>
      <c r="X187" s="259"/>
      <c r="Y187" s="12"/>
      <c r="Z187" s="12"/>
      <c r="AA187" s="12"/>
      <c r="AB187" s="12"/>
      <c r="AC187" s="12"/>
      <c r="AD187" s="12"/>
      <c r="AE187" s="12"/>
      <c r="AT187" s="260" t="s">
        <v>149</v>
      </c>
      <c r="AU187" s="260" t="s">
        <v>85</v>
      </c>
      <c r="AV187" s="12" t="s">
        <v>85</v>
      </c>
      <c r="AW187" s="12" t="s">
        <v>5</v>
      </c>
      <c r="AX187" s="12" t="s">
        <v>77</v>
      </c>
      <c r="AY187" s="260" t="s">
        <v>139</v>
      </c>
    </row>
    <row r="188" s="2" customFormat="1" ht="21.75" customHeight="1">
      <c r="A188" s="37"/>
      <c r="B188" s="38"/>
      <c r="C188" s="231" t="s">
        <v>217</v>
      </c>
      <c r="D188" s="231" t="s">
        <v>140</v>
      </c>
      <c r="E188" s="232" t="s">
        <v>854</v>
      </c>
      <c r="F188" s="233" t="s">
        <v>855</v>
      </c>
      <c r="G188" s="234" t="s">
        <v>143</v>
      </c>
      <c r="H188" s="235">
        <v>8</v>
      </c>
      <c r="I188" s="236"/>
      <c r="J188" s="237"/>
      <c r="K188" s="238">
        <f>ROUND(P188*H188,2)</f>
        <v>0</v>
      </c>
      <c r="L188" s="233" t="s">
        <v>144</v>
      </c>
      <c r="M188" s="239"/>
      <c r="N188" s="240" t="s">
        <v>1</v>
      </c>
      <c r="O188" s="241" t="s">
        <v>40</v>
      </c>
      <c r="P188" s="242">
        <f>I188+J188</f>
        <v>0</v>
      </c>
      <c r="Q188" s="242">
        <f>ROUND(I188*H188,2)</f>
        <v>0</v>
      </c>
      <c r="R188" s="242">
        <f>ROUND(J188*H188,2)</f>
        <v>0</v>
      </c>
      <c r="S188" s="90"/>
      <c r="T188" s="243">
        <f>S188*H188</f>
        <v>0</v>
      </c>
      <c r="U188" s="243">
        <v>0.064979999999999996</v>
      </c>
      <c r="V188" s="243">
        <f>U188*H188</f>
        <v>0.51983999999999997</v>
      </c>
      <c r="W188" s="243">
        <v>0</v>
      </c>
      <c r="X188" s="244">
        <f>W188*H188</f>
        <v>0</v>
      </c>
      <c r="Y188" s="37"/>
      <c r="Z188" s="37"/>
      <c r="AA188" s="37"/>
      <c r="AB188" s="37"/>
      <c r="AC188" s="37"/>
      <c r="AD188" s="37"/>
      <c r="AE188" s="37"/>
      <c r="AR188" s="245" t="s">
        <v>165</v>
      </c>
      <c r="AT188" s="245" t="s">
        <v>140</v>
      </c>
      <c r="AU188" s="245" t="s">
        <v>85</v>
      </c>
      <c r="AY188" s="16" t="s">
        <v>139</v>
      </c>
      <c r="BE188" s="246">
        <f>IF(O188="základní",K188,0)</f>
        <v>0</v>
      </c>
      <c r="BF188" s="246">
        <f>IF(O188="snížená",K188,0)</f>
        <v>0</v>
      </c>
      <c r="BG188" s="246">
        <f>IF(O188="zákl. přenesená",K188,0)</f>
        <v>0</v>
      </c>
      <c r="BH188" s="246">
        <f>IF(O188="sníž. přenesená",K188,0)</f>
        <v>0</v>
      </c>
      <c r="BI188" s="246">
        <f>IF(O188="nulová",K188,0)</f>
        <v>0</v>
      </c>
      <c r="BJ188" s="16" t="s">
        <v>85</v>
      </c>
      <c r="BK188" s="246">
        <f>ROUND(P188*H188,2)</f>
        <v>0</v>
      </c>
      <c r="BL188" s="16" t="s">
        <v>165</v>
      </c>
      <c r="BM188" s="245" t="s">
        <v>856</v>
      </c>
    </row>
    <row r="189" s="2" customFormat="1">
      <c r="A189" s="37"/>
      <c r="B189" s="38"/>
      <c r="C189" s="39"/>
      <c r="D189" s="247" t="s">
        <v>148</v>
      </c>
      <c r="E189" s="39"/>
      <c r="F189" s="248" t="s">
        <v>855</v>
      </c>
      <c r="G189" s="39"/>
      <c r="H189" s="39"/>
      <c r="I189" s="144"/>
      <c r="J189" s="144"/>
      <c r="K189" s="39"/>
      <c r="L189" s="39"/>
      <c r="M189" s="43"/>
      <c r="N189" s="249"/>
      <c r="O189" s="250"/>
      <c r="P189" s="90"/>
      <c r="Q189" s="90"/>
      <c r="R189" s="90"/>
      <c r="S189" s="90"/>
      <c r="T189" s="90"/>
      <c r="U189" s="90"/>
      <c r="V189" s="90"/>
      <c r="W189" s="90"/>
      <c r="X189" s="91"/>
      <c r="Y189" s="37"/>
      <c r="Z189" s="37"/>
      <c r="AA189" s="37"/>
      <c r="AB189" s="37"/>
      <c r="AC189" s="37"/>
      <c r="AD189" s="37"/>
      <c r="AE189" s="37"/>
      <c r="AT189" s="16" t="s">
        <v>148</v>
      </c>
      <c r="AU189" s="16" t="s">
        <v>85</v>
      </c>
    </row>
    <row r="190" s="12" customFormat="1">
      <c r="A190" s="12"/>
      <c r="B190" s="251"/>
      <c r="C190" s="252"/>
      <c r="D190" s="247" t="s">
        <v>149</v>
      </c>
      <c r="E190" s="253" t="s">
        <v>1</v>
      </c>
      <c r="F190" s="254" t="s">
        <v>857</v>
      </c>
      <c r="G190" s="252"/>
      <c r="H190" s="253" t="s">
        <v>1</v>
      </c>
      <c r="I190" s="255"/>
      <c r="J190" s="255"/>
      <c r="K190" s="252"/>
      <c r="L190" s="252"/>
      <c r="M190" s="256"/>
      <c r="N190" s="257"/>
      <c r="O190" s="258"/>
      <c r="P190" s="258"/>
      <c r="Q190" s="258"/>
      <c r="R190" s="258"/>
      <c r="S190" s="258"/>
      <c r="T190" s="258"/>
      <c r="U190" s="258"/>
      <c r="V190" s="258"/>
      <c r="W190" s="258"/>
      <c r="X190" s="259"/>
      <c r="Y190" s="12"/>
      <c r="Z190" s="12"/>
      <c r="AA190" s="12"/>
      <c r="AB190" s="12"/>
      <c r="AC190" s="12"/>
      <c r="AD190" s="12"/>
      <c r="AE190" s="12"/>
      <c r="AT190" s="260" t="s">
        <v>149</v>
      </c>
      <c r="AU190" s="260" t="s">
        <v>85</v>
      </c>
      <c r="AV190" s="12" t="s">
        <v>85</v>
      </c>
      <c r="AW190" s="12" t="s">
        <v>5</v>
      </c>
      <c r="AX190" s="12" t="s">
        <v>77</v>
      </c>
      <c r="AY190" s="260" t="s">
        <v>139</v>
      </c>
    </row>
    <row r="191" s="13" customFormat="1">
      <c r="A191" s="13"/>
      <c r="B191" s="261"/>
      <c r="C191" s="262"/>
      <c r="D191" s="247" t="s">
        <v>149</v>
      </c>
      <c r="E191" s="263" t="s">
        <v>1</v>
      </c>
      <c r="F191" s="264" t="s">
        <v>858</v>
      </c>
      <c r="G191" s="262"/>
      <c r="H191" s="265">
        <v>8</v>
      </c>
      <c r="I191" s="266"/>
      <c r="J191" s="266"/>
      <c r="K191" s="262"/>
      <c r="L191" s="262"/>
      <c r="M191" s="267"/>
      <c r="N191" s="268"/>
      <c r="O191" s="269"/>
      <c r="P191" s="269"/>
      <c r="Q191" s="269"/>
      <c r="R191" s="269"/>
      <c r="S191" s="269"/>
      <c r="T191" s="269"/>
      <c r="U191" s="269"/>
      <c r="V191" s="269"/>
      <c r="W191" s="269"/>
      <c r="X191" s="270"/>
      <c r="Y191" s="13"/>
      <c r="Z191" s="13"/>
      <c r="AA191" s="13"/>
      <c r="AB191" s="13"/>
      <c r="AC191" s="13"/>
      <c r="AD191" s="13"/>
      <c r="AE191" s="13"/>
      <c r="AT191" s="271" t="s">
        <v>149</v>
      </c>
      <c r="AU191" s="271" t="s">
        <v>85</v>
      </c>
      <c r="AV191" s="13" t="s">
        <v>87</v>
      </c>
      <c r="AW191" s="13" t="s">
        <v>5</v>
      </c>
      <c r="AX191" s="13" t="s">
        <v>77</v>
      </c>
      <c r="AY191" s="271" t="s">
        <v>139</v>
      </c>
    </row>
    <row r="192" s="14" customFormat="1">
      <c r="A192" s="14"/>
      <c r="B192" s="272"/>
      <c r="C192" s="273"/>
      <c r="D192" s="247" t="s">
        <v>149</v>
      </c>
      <c r="E192" s="274" t="s">
        <v>1</v>
      </c>
      <c r="F192" s="275" t="s">
        <v>154</v>
      </c>
      <c r="G192" s="273"/>
      <c r="H192" s="276">
        <v>8</v>
      </c>
      <c r="I192" s="277"/>
      <c r="J192" s="277"/>
      <c r="K192" s="273"/>
      <c r="L192" s="273"/>
      <c r="M192" s="278"/>
      <c r="N192" s="279"/>
      <c r="O192" s="280"/>
      <c r="P192" s="280"/>
      <c r="Q192" s="280"/>
      <c r="R192" s="280"/>
      <c r="S192" s="280"/>
      <c r="T192" s="280"/>
      <c r="U192" s="280"/>
      <c r="V192" s="280"/>
      <c r="W192" s="280"/>
      <c r="X192" s="281"/>
      <c r="Y192" s="14"/>
      <c r="Z192" s="14"/>
      <c r="AA192" s="14"/>
      <c r="AB192" s="14"/>
      <c r="AC192" s="14"/>
      <c r="AD192" s="14"/>
      <c r="AE192" s="14"/>
      <c r="AT192" s="282" t="s">
        <v>149</v>
      </c>
      <c r="AU192" s="282" t="s">
        <v>85</v>
      </c>
      <c r="AV192" s="14" t="s">
        <v>146</v>
      </c>
      <c r="AW192" s="14" t="s">
        <v>5</v>
      </c>
      <c r="AX192" s="14" t="s">
        <v>85</v>
      </c>
      <c r="AY192" s="282" t="s">
        <v>139</v>
      </c>
    </row>
    <row r="193" s="12" customFormat="1">
      <c r="A193" s="12"/>
      <c r="B193" s="251"/>
      <c r="C193" s="252"/>
      <c r="D193" s="247" t="s">
        <v>149</v>
      </c>
      <c r="E193" s="253" t="s">
        <v>1</v>
      </c>
      <c r="F193" s="254" t="s">
        <v>155</v>
      </c>
      <c r="G193" s="252"/>
      <c r="H193" s="253" t="s">
        <v>1</v>
      </c>
      <c r="I193" s="255"/>
      <c r="J193" s="255"/>
      <c r="K193" s="252"/>
      <c r="L193" s="252"/>
      <c r="M193" s="256"/>
      <c r="N193" s="257"/>
      <c r="O193" s="258"/>
      <c r="P193" s="258"/>
      <c r="Q193" s="258"/>
      <c r="R193" s="258"/>
      <c r="S193" s="258"/>
      <c r="T193" s="258"/>
      <c r="U193" s="258"/>
      <c r="V193" s="258"/>
      <c r="W193" s="258"/>
      <c r="X193" s="259"/>
      <c r="Y193" s="12"/>
      <c r="Z193" s="12"/>
      <c r="AA193" s="12"/>
      <c r="AB193" s="12"/>
      <c r="AC193" s="12"/>
      <c r="AD193" s="12"/>
      <c r="AE193" s="12"/>
      <c r="AT193" s="260" t="s">
        <v>149</v>
      </c>
      <c r="AU193" s="260" t="s">
        <v>85</v>
      </c>
      <c r="AV193" s="12" t="s">
        <v>85</v>
      </c>
      <c r="AW193" s="12" t="s">
        <v>5</v>
      </c>
      <c r="AX193" s="12" t="s">
        <v>77</v>
      </c>
      <c r="AY193" s="260" t="s">
        <v>139</v>
      </c>
    </row>
    <row r="194" s="2" customFormat="1" ht="21.75" customHeight="1">
      <c r="A194" s="37"/>
      <c r="B194" s="38"/>
      <c r="C194" s="231" t="s">
        <v>205</v>
      </c>
      <c r="D194" s="231" t="s">
        <v>140</v>
      </c>
      <c r="E194" s="232" t="s">
        <v>859</v>
      </c>
      <c r="F194" s="233" t="s">
        <v>860</v>
      </c>
      <c r="G194" s="234" t="s">
        <v>143</v>
      </c>
      <c r="H194" s="235">
        <v>8</v>
      </c>
      <c r="I194" s="236"/>
      <c r="J194" s="237"/>
      <c r="K194" s="238">
        <f>ROUND(P194*H194,2)</f>
        <v>0</v>
      </c>
      <c r="L194" s="233" t="s">
        <v>144</v>
      </c>
      <c r="M194" s="239"/>
      <c r="N194" s="240" t="s">
        <v>1</v>
      </c>
      <c r="O194" s="241" t="s">
        <v>40</v>
      </c>
      <c r="P194" s="242">
        <f>I194+J194</f>
        <v>0</v>
      </c>
      <c r="Q194" s="242">
        <f>ROUND(I194*H194,2)</f>
        <v>0</v>
      </c>
      <c r="R194" s="242">
        <f>ROUND(J194*H194,2)</f>
        <v>0</v>
      </c>
      <c r="S194" s="90"/>
      <c r="T194" s="243">
        <f>S194*H194</f>
        <v>0</v>
      </c>
      <c r="U194" s="243">
        <v>0.064979999999999996</v>
      </c>
      <c r="V194" s="243">
        <f>U194*H194</f>
        <v>0.51983999999999997</v>
      </c>
      <c r="W194" s="243">
        <v>0</v>
      </c>
      <c r="X194" s="244">
        <f>W194*H194</f>
        <v>0</v>
      </c>
      <c r="Y194" s="37"/>
      <c r="Z194" s="37"/>
      <c r="AA194" s="37"/>
      <c r="AB194" s="37"/>
      <c r="AC194" s="37"/>
      <c r="AD194" s="37"/>
      <c r="AE194" s="37"/>
      <c r="AR194" s="245" t="s">
        <v>165</v>
      </c>
      <c r="AT194" s="245" t="s">
        <v>140</v>
      </c>
      <c r="AU194" s="245" t="s">
        <v>85</v>
      </c>
      <c r="AY194" s="16" t="s">
        <v>139</v>
      </c>
      <c r="BE194" s="246">
        <f>IF(O194="základní",K194,0)</f>
        <v>0</v>
      </c>
      <c r="BF194" s="246">
        <f>IF(O194="snížená",K194,0)</f>
        <v>0</v>
      </c>
      <c r="BG194" s="246">
        <f>IF(O194="zákl. přenesená",K194,0)</f>
        <v>0</v>
      </c>
      <c r="BH194" s="246">
        <f>IF(O194="sníž. přenesená",K194,0)</f>
        <v>0</v>
      </c>
      <c r="BI194" s="246">
        <f>IF(O194="nulová",K194,0)</f>
        <v>0</v>
      </c>
      <c r="BJ194" s="16" t="s">
        <v>85</v>
      </c>
      <c r="BK194" s="246">
        <f>ROUND(P194*H194,2)</f>
        <v>0</v>
      </c>
      <c r="BL194" s="16" t="s">
        <v>165</v>
      </c>
      <c r="BM194" s="245" t="s">
        <v>861</v>
      </c>
    </row>
    <row r="195" s="2" customFormat="1">
      <c r="A195" s="37"/>
      <c r="B195" s="38"/>
      <c r="C195" s="39"/>
      <c r="D195" s="247" t="s">
        <v>148</v>
      </c>
      <c r="E195" s="39"/>
      <c r="F195" s="248" t="s">
        <v>860</v>
      </c>
      <c r="G195" s="39"/>
      <c r="H195" s="39"/>
      <c r="I195" s="144"/>
      <c r="J195" s="144"/>
      <c r="K195" s="39"/>
      <c r="L195" s="39"/>
      <c r="M195" s="43"/>
      <c r="N195" s="249"/>
      <c r="O195" s="250"/>
      <c r="P195" s="90"/>
      <c r="Q195" s="90"/>
      <c r="R195" s="90"/>
      <c r="S195" s="90"/>
      <c r="T195" s="90"/>
      <c r="U195" s="90"/>
      <c r="V195" s="90"/>
      <c r="W195" s="90"/>
      <c r="X195" s="91"/>
      <c r="Y195" s="37"/>
      <c r="Z195" s="37"/>
      <c r="AA195" s="37"/>
      <c r="AB195" s="37"/>
      <c r="AC195" s="37"/>
      <c r="AD195" s="37"/>
      <c r="AE195" s="37"/>
      <c r="AT195" s="16" t="s">
        <v>148</v>
      </c>
      <c r="AU195" s="16" t="s">
        <v>85</v>
      </c>
    </row>
    <row r="196" s="12" customFormat="1">
      <c r="A196" s="12"/>
      <c r="B196" s="251"/>
      <c r="C196" s="252"/>
      <c r="D196" s="247" t="s">
        <v>149</v>
      </c>
      <c r="E196" s="253" t="s">
        <v>1</v>
      </c>
      <c r="F196" s="254" t="s">
        <v>857</v>
      </c>
      <c r="G196" s="252"/>
      <c r="H196" s="253" t="s">
        <v>1</v>
      </c>
      <c r="I196" s="255"/>
      <c r="J196" s="255"/>
      <c r="K196" s="252"/>
      <c r="L196" s="252"/>
      <c r="M196" s="256"/>
      <c r="N196" s="257"/>
      <c r="O196" s="258"/>
      <c r="P196" s="258"/>
      <c r="Q196" s="258"/>
      <c r="R196" s="258"/>
      <c r="S196" s="258"/>
      <c r="T196" s="258"/>
      <c r="U196" s="258"/>
      <c r="V196" s="258"/>
      <c r="W196" s="258"/>
      <c r="X196" s="259"/>
      <c r="Y196" s="12"/>
      <c r="Z196" s="12"/>
      <c r="AA196" s="12"/>
      <c r="AB196" s="12"/>
      <c r="AC196" s="12"/>
      <c r="AD196" s="12"/>
      <c r="AE196" s="12"/>
      <c r="AT196" s="260" t="s">
        <v>149</v>
      </c>
      <c r="AU196" s="260" t="s">
        <v>85</v>
      </c>
      <c r="AV196" s="12" t="s">
        <v>85</v>
      </c>
      <c r="AW196" s="12" t="s">
        <v>5</v>
      </c>
      <c r="AX196" s="12" t="s">
        <v>77</v>
      </c>
      <c r="AY196" s="260" t="s">
        <v>139</v>
      </c>
    </row>
    <row r="197" s="13" customFormat="1">
      <c r="A197" s="13"/>
      <c r="B197" s="261"/>
      <c r="C197" s="262"/>
      <c r="D197" s="247" t="s">
        <v>149</v>
      </c>
      <c r="E197" s="263" t="s">
        <v>1</v>
      </c>
      <c r="F197" s="264" t="s">
        <v>858</v>
      </c>
      <c r="G197" s="262"/>
      <c r="H197" s="265">
        <v>8</v>
      </c>
      <c r="I197" s="266"/>
      <c r="J197" s="266"/>
      <c r="K197" s="262"/>
      <c r="L197" s="262"/>
      <c r="M197" s="267"/>
      <c r="N197" s="268"/>
      <c r="O197" s="269"/>
      <c r="P197" s="269"/>
      <c r="Q197" s="269"/>
      <c r="R197" s="269"/>
      <c r="S197" s="269"/>
      <c r="T197" s="269"/>
      <c r="U197" s="269"/>
      <c r="V197" s="269"/>
      <c r="W197" s="269"/>
      <c r="X197" s="270"/>
      <c r="Y197" s="13"/>
      <c r="Z197" s="13"/>
      <c r="AA197" s="13"/>
      <c r="AB197" s="13"/>
      <c r="AC197" s="13"/>
      <c r="AD197" s="13"/>
      <c r="AE197" s="13"/>
      <c r="AT197" s="271" t="s">
        <v>149</v>
      </c>
      <c r="AU197" s="271" t="s">
        <v>85</v>
      </c>
      <c r="AV197" s="13" t="s">
        <v>87</v>
      </c>
      <c r="AW197" s="13" t="s">
        <v>5</v>
      </c>
      <c r="AX197" s="13" t="s">
        <v>77</v>
      </c>
      <c r="AY197" s="271" t="s">
        <v>139</v>
      </c>
    </row>
    <row r="198" s="14" customFormat="1">
      <c r="A198" s="14"/>
      <c r="B198" s="272"/>
      <c r="C198" s="273"/>
      <c r="D198" s="247" t="s">
        <v>149</v>
      </c>
      <c r="E198" s="274" t="s">
        <v>1</v>
      </c>
      <c r="F198" s="275" t="s">
        <v>154</v>
      </c>
      <c r="G198" s="273"/>
      <c r="H198" s="276">
        <v>8</v>
      </c>
      <c r="I198" s="277"/>
      <c r="J198" s="277"/>
      <c r="K198" s="273"/>
      <c r="L198" s="273"/>
      <c r="M198" s="278"/>
      <c r="N198" s="279"/>
      <c r="O198" s="280"/>
      <c r="P198" s="280"/>
      <c r="Q198" s="280"/>
      <c r="R198" s="280"/>
      <c r="S198" s="280"/>
      <c r="T198" s="280"/>
      <c r="U198" s="280"/>
      <c r="V198" s="280"/>
      <c r="W198" s="280"/>
      <c r="X198" s="281"/>
      <c r="Y198" s="14"/>
      <c r="Z198" s="14"/>
      <c r="AA198" s="14"/>
      <c r="AB198" s="14"/>
      <c r="AC198" s="14"/>
      <c r="AD198" s="14"/>
      <c r="AE198" s="14"/>
      <c r="AT198" s="282" t="s">
        <v>149</v>
      </c>
      <c r="AU198" s="282" t="s">
        <v>85</v>
      </c>
      <c r="AV198" s="14" t="s">
        <v>146</v>
      </c>
      <c r="AW198" s="14" t="s">
        <v>5</v>
      </c>
      <c r="AX198" s="14" t="s">
        <v>85</v>
      </c>
      <c r="AY198" s="282" t="s">
        <v>139</v>
      </c>
    </row>
    <row r="199" s="12" customFormat="1">
      <c r="A199" s="12"/>
      <c r="B199" s="251"/>
      <c r="C199" s="252"/>
      <c r="D199" s="247" t="s">
        <v>149</v>
      </c>
      <c r="E199" s="253" t="s">
        <v>1</v>
      </c>
      <c r="F199" s="254" t="s">
        <v>155</v>
      </c>
      <c r="G199" s="252"/>
      <c r="H199" s="253" t="s">
        <v>1</v>
      </c>
      <c r="I199" s="255"/>
      <c r="J199" s="255"/>
      <c r="K199" s="252"/>
      <c r="L199" s="252"/>
      <c r="M199" s="256"/>
      <c r="N199" s="257"/>
      <c r="O199" s="258"/>
      <c r="P199" s="258"/>
      <c r="Q199" s="258"/>
      <c r="R199" s="258"/>
      <c r="S199" s="258"/>
      <c r="T199" s="258"/>
      <c r="U199" s="258"/>
      <c r="V199" s="258"/>
      <c r="W199" s="258"/>
      <c r="X199" s="259"/>
      <c r="Y199" s="12"/>
      <c r="Z199" s="12"/>
      <c r="AA199" s="12"/>
      <c r="AB199" s="12"/>
      <c r="AC199" s="12"/>
      <c r="AD199" s="12"/>
      <c r="AE199" s="12"/>
      <c r="AT199" s="260" t="s">
        <v>149</v>
      </c>
      <c r="AU199" s="260" t="s">
        <v>85</v>
      </c>
      <c r="AV199" s="12" t="s">
        <v>85</v>
      </c>
      <c r="AW199" s="12" t="s">
        <v>5</v>
      </c>
      <c r="AX199" s="12" t="s">
        <v>77</v>
      </c>
      <c r="AY199" s="260" t="s">
        <v>139</v>
      </c>
    </row>
    <row r="200" s="2" customFormat="1" ht="21.75" customHeight="1">
      <c r="A200" s="37"/>
      <c r="B200" s="38"/>
      <c r="C200" s="231" t="s">
        <v>226</v>
      </c>
      <c r="D200" s="231" t="s">
        <v>140</v>
      </c>
      <c r="E200" s="232" t="s">
        <v>862</v>
      </c>
      <c r="F200" s="233" t="s">
        <v>863</v>
      </c>
      <c r="G200" s="234" t="s">
        <v>164</v>
      </c>
      <c r="H200" s="235">
        <v>26</v>
      </c>
      <c r="I200" s="236"/>
      <c r="J200" s="237"/>
      <c r="K200" s="238">
        <f>ROUND(P200*H200,2)</f>
        <v>0</v>
      </c>
      <c r="L200" s="233" t="s">
        <v>144</v>
      </c>
      <c r="M200" s="239"/>
      <c r="N200" s="240" t="s">
        <v>1</v>
      </c>
      <c r="O200" s="241" t="s">
        <v>40</v>
      </c>
      <c r="P200" s="242">
        <f>I200+J200</f>
        <v>0</v>
      </c>
      <c r="Q200" s="242">
        <f>ROUND(I200*H200,2)</f>
        <v>0</v>
      </c>
      <c r="R200" s="242">
        <f>ROUND(J200*H200,2)</f>
        <v>0</v>
      </c>
      <c r="S200" s="90"/>
      <c r="T200" s="243">
        <f>S200*H200</f>
        <v>0</v>
      </c>
      <c r="U200" s="243">
        <v>0.28306999999999999</v>
      </c>
      <c r="V200" s="243">
        <f>U200*H200</f>
        <v>7.35982</v>
      </c>
      <c r="W200" s="243">
        <v>0</v>
      </c>
      <c r="X200" s="244">
        <f>W200*H200</f>
        <v>0</v>
      </c>
      <c r="Y200" s="37"/>
      <c r="Z200" s="37"/>
      <c r="AA200" s="37"/>
      <c r="AB200" s="37"/>
      <c r="AC200" s="37"/>
      <c r="AD200" s="37"/>
      <c r="AE200" s="37"/>
      <c r="AR200" s="245" t="s">
        <v>165</v>
      </c>
      <c r="AT200" s="245" t="s">
        <v>140</v>
      </c>
      <c r="AU200" s="245" t="s">
        <v>85</v>
      </c>
      <c r="AY200" s="16" t="s">
        <v>139</v>
      </c>
      <c r="BE200" s="246">
        <f>IF(O200="základní",K200,0)</f>
        <v>0</v>
      </c>
      <c r="BF200" s="246">
        <f>IF(O200="snížená",K200,0)</f>
        <v>0</v>
      </c>
      <c r="BG200" s="246">
        <f>IF(O200="zákl. přenesená",K200,0)</f>
        <v>0</v>
      </c>
      <c r="BH200" s="246">
        <f>IF(O200="sníž. přenesená",K200,0)</f>
        <v>0</v>
      </c>
      <c r="BI200" s="246">
        <f>IF(O200="nulová",K200,0)</f>
        <v>0</v>
      </c>
      <c r="BJ200" s="16" t="s">
        <v>85</v>
      </c>
      <c r="BK200" s="246">
        <f>ROUND(P200*H200,2)</f>
        <v>0</v>
      </c>
      <c r="BL200" s="16" t="s">
        <v>165</v>
      </c>
      <c r="BM200" s="245" t="s">
        <v>864</v>
      </c>
    </row>
    <row r="201" s="2" customFormat="1">
      <c r="A201" s="37"/>
      <c r="B201" s="38"/>
      <c r="C201" s="39"/>
      <c r="D201" s="247" t="s">
        <v>148</v>
      </c>
      <c r="E201" s="39"/>
      <c r="F201" s="248" t="s">
        <v>863</v>
      </c>
      <c r="G201" s="39"/>
      <c r="H201" s="39"/>
      <c r="I201" s="144"/>
      <c r="J201" s="144"/>
      <c r="K201" s="39"/>
      <c r="L201" s="39"/>
      <c r="M201" s="43"/>
      <c r="N201" s="249"/>
      <c r="O201" s="250"/>
      <c r="P201" s="90"/>
      <c r="Q201" s="90"/>
      <c r="R201" s="90"/>
      <c r="S201" s="90"/>
      <c r="T201" s="90"/>
      <c r="U201" s="90"/>
      <c r="V201" s="90"/>
      <c r="W201" s="90"/>
      <c r="X201" s="91"/>
      <c r="Y201" s="37"/>
      <c r="Z201" s="37"/>
      <c r="AA201" s="37"/>
      <c r="AB201" s="37"/>
      <c r="AC201" s="37"/>
      <c r="AD201" s="37"/>
      <c r="AE201" s="37"/>
      <c r="AT201" s="16" t="s">
        <v>148</v>
      </c>
      <c r="AU201" s="16" t="s">
        <v>85</v>
      </c>
    </row>
    <row r="202" s="12" customFormat="1">
      <c r="A202" s="12"/>
      <c r="B202" s="251"/>
      <c r="C202" s="252"/>
      <c r="D202" s="247" t="s">
        <v>149</v>
      </c>
      <c r="E202" s="253" t="s">
        <v>1</v>
      </c>
      <c r="F202" s="254" t="s">
        <v>865</v>
      </c>
      <c r="G202" s="252"/>
      <c r="H202" s="253" t="s">
        <v>1</v>
      </c>
      <c r="I202" s="255"/>
      <c r="J202" s="255"/>
      <c r="K202" s="252"/>
      <c r="L202" s="252"/>
      <c r="M202" s="256"/>
      <c r="N202" s="257"/>
      <c r="O202" s="258"/>
      <c r="P202" s="258"/>
      <c r="Q202" s="258"/>
      <c r="R202" s="258"/>
      <c r="S202" s="258"/>
      <c r="T202" s="258"/>
      <c r="U202" s="258"/>
      <c r="V202" s="258"/>
      <c r="W202" s="258"/>
      <c r="X202" s="259"/>
      <c r="Y202" s="12"/>
      <c r="Z202" s="12"/>
      <c r="AA202" s="12"/>
      <c r="AB202" s="12"/>
      <c r="AC202" s="12"/>
      <c r="AD202" s="12"/>
      <c r="AE202" s="12"/>
      <c r="AT202" s="260" t="s">
        <v>149</v>
      </c>
      <c r="AU202" s="260" t="s">
        <v>85</v>
      </c>
      <c r="AV202" s="12" t="s">
        <v>85</v>
      </c>
      <c r="AW202" s="12" t="s">
        <v>5</v>
      </c>
      <c r="AX202" s="12" t="s">
        <v>77</v>
      </c>
      <c r="AY202" s="260" t="s">
        <v>139</v>
      </c>
    </row>
    <row r="203" s="13" customFormat="1">
      <c r="A203" s="13"/>
      <c r="B203" s="261"/>
      <c r="C203" s="262"/>
      <c r="D203" s="247" t="s">
        <v>149</v>
      </c>
      <c r="E203" s="263" t="s">
        <v>1</v>
      </c>
      <c r="F203" s="264" t="s">
        <v>242</v>
      </c>
      <c r="G203" s="262"/>
      <c r="H203" s="265">
        <v>16</v>
      </c>
      <c r="I203" s="266"/>
      <c r="J203" s="266"/>
      <c r="K203" s="262"/>
      <c r="L203" s="262"/>
      <c r="M203" s="267"/>
      <c r="N203" s="268"/>
      <c r="O203" s="269"/>
      <c r="P203" s="269"/>
      <c r="Q203" s="269"/>
      <c r="R203" s="269"/>
      <c r="S203" s="269"/>
      <c r="T203" s="269"/>
      <c r="U203" s="269"/>
      <c r="V203" s="269"/>
      <c r="W203" s="269"/>
      <c r="X203" s="270"/>
      <c r="Y203" s="13"/>
      <c r="Z203" s="13"/>
      <c r="AA203" s="13"/>
      <c r="AB203" s="13"/>
      <c r="AC203" s="13"/>
      <c r="AD203" s="13"/>
      <c r="AE203" s="13"/>
      <c r="AT203" s="271" t="s">
        <v>149</v>
      </c>
      <c r="AU203" s="271" t="s">
        <v>85</v>
      </c>
      <c r="AV203" s="13" t="s">
        <v>87</v>
      </c>
      <c r="AW203" s="13" t="s">
        <v>5</v>
      </c>
      <c r="AX203" s="13" t="s">
        <v>77</v>
      </c>
      <c r="AY203" s="271" t="s">
        <v>139</v>
      </c>
    </row>
    <row r="204" s="12" customFormat="1">
      <c r="A204" s="12"/>
      <c r="B204" s="251"/>
      <c r="C204" s="252"/>
      <c r="D204" s="247" t="s">
        <v>149</v>
      </c>
      <c r="E204" s="253" t="s">
        <v>1</v>
      </c>
      <c r="F204" s="254" t="s">
        <v>866</v>
      </c>
      <c r="G204" s="252"/>
      <c r="H204" s="253" t="s">
        <v>1</v>
      </c>
      <c r="I204" s="255"/>
      <c r="J204" s="255"/>
      <c r="K204" s="252"/>
      <c r="L204" s="252"/>
      <c r="M204" s="256"/>
      <c r="N204" s="257"/>
      <c r="O204" s="258"/>
      <c r="P204" s="258"/>
      <c r="Q204" s="258"/>
      <c r="R204" s="258"/>
      <c r="S204" s="258"/>
      <c r="T204" s="258"/>
      <c r="U204" s="258"/>
      <c r="V204" s="258"/>
      <c r="W204" s="258"/>
      <c r="X204" s="259"/>
      <c r="Y204" s="12"/>
      <c r="Z204" s="12"/>
      <c r="AA204" s="12"/>
      <c r="AB204" s="12"/>
      <c r="AC204" s="12"/>
      <c r="AD204" s="12"/>
      <c r="AE204" s="12"/>
      <c r="AT204" s="260" t="s">
        <v>149</v>
      </c>
      <c r="AU204" s="260" t="s">
        <v>85</v>
      </c>
      <c r="AV204" s="12" t="s">
        <v>85</v>
      </c>
      <c r="AW204" s="12" t="s">
        <v>5</v>
      </c>
      <c r="AX204" s="12" t="s">
        <v>77</v>
      </c>
      <c r="AY204" s="260" t="s">
        <v>139</v>
      </c>
    </row>
    <row r="205" s="13" customFormat="1">
      <c r="A205" s="13"/>
      <c r="B205" s="261"/>
      <c r="C205" s="262"/>
      <c r="D205" s="247" t="s">
        <v>149</v>
      </c>
      <c r="E205" s="263" t="s">
        <v>1</v>
      </c>
      <c r="F205" s="264" t="s">
        <v>217</v>
      </c>
      <c r="G205" s="262"/>
      <c r="H205" s="265">
        <v>10</v>
      </c>
      <c r="I205" s="266"/>
      <c r="J205" s="266"/>
      <c r="K205" s="262"/>
      <c r="L205" s="262"/>
      <c r="M205" s="267"/>
      <c r="N205" s="268"/>
      <c r="O205" s="269"/>
      <c r="P205" s="269"/>
      <c r="Q205" s="269"/>
      <c r="R205" s="269"/>
      <c r="S205" s="269"/>
      <c r="T205" s="269"/>
      <c r="U205" s="269"/>
      <c r="V205" s="269"/>
      <c r="W205" s="269"/>
      <c r="X205" s="270"/>
      <c r="Y205" s="13"/>
      <c r="Z205" s="13"/>
      <c r="AA205" s="13"/>
      <c r="AB205" s="13"/>
      <c r="AC205" s="13"/>
      <c r="AD205" s="13"/>
      <c r="AE205" s="13"/>
      <c r="AT205" s="271" t="s">
        <v>149</v>
      </c>
      <c r="AU205" s="271" t="s">
        <v>85</v>
      </c>
      <c r="AV205" s="13" t="s">
        <v>87</v>
      </c>
      <c r="AW205" s="13" t="s">
        <v>5</v>
      </c>
      <c r="AX205" s="13" t="s">
        <v>77</v>
      </c>
      <c r="AY205" s="271" t="s">
        <v>139</v>
      </c>
    </row>
    <row r="206" s="14" customFormat="1">
      <c r="A206" s="14"/>
      <c r="B206" s="272"/>
      <c r="C206" s="273"/>
      <c r="D206" s="247" t="s">
        <v>149</v>
      </c>
      <c r="E206" s="274" t="s">
        <v>1</v>
      </c>
      <c r="F206" s="275" t="s">
        <v>154</v>
      </c>
      <c r="G206" s="273"/>
      <c r="H206" s="276">
        <v>26</v>
      </c>
      <c r="I206" s="277"/>
      <c r="J206" s="277"/>
      <c r="K206" s="273"/>
      <c r="L206" s="273"/>
      <c r="M206" s="278"/>
      <c r="N206" s="279"/>
      <c r="O206" s="280"/>
      <c r="P206" s="280"/>
      <c r="Q206" s="280"/>
      <c r="R206" s="280"/>
      <c r="S206" s="280"/>
      <c r="T206" s="280"/>
      <c r="U206" s="280"/>
      <c r="V206" s="280"/>
      <c r="W206" s="280"/>
      <c r="X206" s="281"/>
      <c r="Y206" s="14"/>
      <c r="Z206" s="14"/>
      <c r="AA206" s="14"/>
      <c r="AB206" s="14"/>
      <c r="AC206" s="14"/>
      <c r="AD206" s="14"/>
      <c r="AE206" s="14"/>
      <c r="AT206" s="282" t="s">
        <v>149</v>
      </c>
      <c r="AU206" s="282" t="s">
        <v>85</v>
      </c>
      <c r="AV206" s="14" t="s">
        <v>146</v>
      </c>
      <c r="AW206" s="14" t="s">
        <v>5</v>
      </c>
      <c r="AX206" s="14" t="s">
        <v>85</v>
      </c>
      <c r="AY206" s="282" t="s">
        <v>139</v>
      </c>
    </row>
    <row r="207" s="12" customFormat="1">
      <c r="A207" s="12"/>
      <c r="B207" s="251"/>
      <c r="C207" s="252"/>
      <c r="D207" s="247" t="s">
        <v>149</v>
      </c>
      <c r="E207" s="253" t="s">
        <v>1</v>
      </c>
      <c r="F207" s="254" t="s">
        <v>155</v>
      </c>
      <c r="G207" s="252"/>
      <c r="H207" s="253" t="s">
        <v>1</v>
      </c>
      <c r="I207" s="255"/>
      <c r="J207" s="255"/>
      <c r="K207" s="252"/>
      <c r="L207" s="252"/>
      <c r="M207" s="256"/>
      <c r="N207" s="257"/>
      <c r="O207" s="258"/>
      <c r="P207" s="258"/>
      <c r="Q207" s="258"/>
      <c r="R207" s="258"/>
      <c r="S207" s="258"/>
      <c r="T207" s="258"/>
      <c r="U207" s="258"/>
      <c r="V207" s="258"/>
      <c r="W207" s="258"/>
      <c r="X207" s="259"/>
      <c r="Y207" s="12"/>
      <c r="Z207" s="12"/>
      <c r="AA207" s="12"/>
      <c r="AB207" s="12"/>
      <c r="AC207" s="12"/>
      <c r="AD207" s="12"/>
      <c r="AE207" s="12"/>
      <c r="AT207" s="260" t="s">
        <v>149</v>
      </c>
      <c r="AU207" s="260" t="s">
        <v>85</v>
      </c>
      <c r="AV207" s="12" t="s">
        <v>85</v>
      </c>
      <c r="AW207" s="12" t="s">
        <v>5</v>
      </c>
      <c r="AX207" s="12" t="s">
        <v>77</v>
      </c>
      <c r="AY207" s="260" t="s">
        <v>139</v>
      </c>
    </row>
    <row r="208" s="2" customFormat="1" ht="21.75" customHeight="1">
      <c r="A208" s="37"/>
      <c r="B208" s="38"/>
      <c r="C208" s="231" t="s">
        <v>230</v>
      </c>
      <c r="D208" s="231" t="s">
        <v>140</v>
      </c>
      <c r="E208" s="232" t="s">
        <v>194</v>
      </c>
      <c r="F208" s="233" t="s">
        <v>195</v>
      </c>
      <c r="G208" s="234" t="s">
        <v>164</v>
      </c>
      <c r="H208" s="235">
        <v>5</v>
      </c>
      <c r="I208" s="236"/>
      <c r="J208" s="237"/>
      <c r="K208" s="238">
        <f>ROUND(P208*H208,2)</f>
        <v>0</v>
      </c>
      <c r="L208" s="233" t="s">
        <v>144</v>
      </c>
      <c r="M208" s="239"/>
      <c r="N208" s="240" t="s">
        <v>1</v>
      </c>
      <c r="O208" s="241" t="s">
        <v>40</v>
      </c>
      <c r="P208" s="242">
        <f>I208+J208</f>
        <v>0</v>
      </c>
      <c r="Q208" s="242">
        <f>ROUND(I208*H208,2)</f>
        <v>0</v>
      </c>
      <c r="R208" s="242">
        <f>ROUND(J208*H208,2)</f>
        <v>0</v>
      </c>
      <c r="S208" s="90"/>
      <c r="T208" s="243">
        <f>S208*H208</f>
        <v>0</v>
      </c>
      <c r="U208" s="243">
        <v>0.10299999999999999</v>
      </c>
      <c r="V208" s="243">
        <f>U208*H208</f>
        <v>0.51500000000000001</v>
      </c>
      <c r="W208" s="243">
        <v>0</v>
      </c>
      <c r="X208" s="244">
        <f>W208*H208</f>
        <v>0</v>
      </c>
      <c r="Y208" s="37"/>
      <c r="Z208" s="37"/>
      <c r="AA208" s="37"/>
      <c r="AB208" s="37"/>
      <c r="AC208" s="37"/>
      <c r="AD208" s="37"/>
      <c r="AE208" s="37"/>
      <c r="AR208" s="245" t="s">
        <v>165</v>
      </c>
      <c r="AT208" s="245" t="s">
        <v>140</v>
      </c>
      <c r="AU208" s="245" t="s">
        <v>85</v>
      </c>
      <c r="AY208" s="16" t="s">
        <v>139</v>
      </c>
      <c r="BE208" s="246">
        <f>IF(O208="základní",K208,0)</f>
        <v>0</v>
      </c>
      <c r="BF208" s="246">
        <f>IF(O208="snížená",K208,0)</f>
        <v>0</v>
      </c>
      <c r="BG208" s="246">
        <f>IF(O208="zákl. přenesená",K208,0)</f>
        <v>0</v>
      </c>
      <c r="BH208" s="246">
        <f>IF(O208="sníž. přenesená",K208,0)</f>
        <v>0</v>
      </c>
      <c r="BI208" s="246">
        <f>IF(O208="nulová",K208,0)</f>
        <v>0</v>
      </c>
      <c r="BJ208" s="16" t="s">
        <v>85</v>
      </c>
      <c r="BK208" s="246">
        <f>ROUND(P208*H208,2)</f>
        <v>0</v>
      </c>
      <c r="BL208" s="16" t="s">
        <v>165</v>
      </c>
      <c r="BM208" s="245" t="s">
        <v>867</v>
      </c>
    </row>
    <row r="209" s="2" customFormat="1">
      <c r="A209" s="37"/>
      <c r="B209" s="38"/>
      <c r="C209" s="39"/>
      <c r="D209" s="247" t="s">
        <v>148</v>
      </c>
      <c r="E209" s="39"/>
      <c r="F209" s="248" t="s">
        <v>195</v>
      </c>
      <c r="G209" s="39"/>
      <c r="H209" s="39"/>
      <c r="I209" s="144"/>
      <c r="J209" s="144"/>
      <c r="K209" s="39"/>
      <c r="L209" s="39"/>
      <c r="M209" s="43"/>
      <c r="N209" s="249"/>
      <c r="O209" s="250"/>
      <c r="P209" s="90"/>
      <c r="Q209" s="90"/>
      <c r="R209" s="90"/>
      <c r="S209" s="90"/>
      <c r="T209" s="90"/>
      <c r="U209" s="90"/>
      <c r="V209" s="90"/>
      <c r="W209" s="90"/>
      <c r="X209" s="91"/>
      <c r="Y209" s="37"/>
      <c r="Z209" s="37"/>
      <c r="AA209" s="37"/>
      <c r="AB209" s="37"/>
      <c r="AC209" s="37"/>
      <c r="AD209" s="37"/>
      <c r="AE209" s="37"/>
      <c r="AT209" s="16" t="s">
        <v>148</v>
      </c>
      <c r="AU209" s="16" t="s">
        <v>85</v>
      </c>
    </row>
    <row r="210" s="12" customFormat="1">
      <c r="A210" s="12"/>
      <c r="B210" s="251"/>
      <c r="C210" s="252"/>
      <c r="D210" s="247" t="s">
        <v>149</v>
      </c>
      <c r="E210" s="253" t="s">
        <v>1</v>
      </c>
      <c r="F210" s="254" t="s">
        <v>851</v>
      </c>
      <c r="G210" s="252"/>
      <c r="H210" s="253" t="s">
        <v>1</v>
      </c>
      <c r="I210" s="255"/>
      <c r="J210" s="255"/>
      <c r="K210" s="252"/>
      <c r="L210" s="252"/>
      <c r="M210" s="256"/>
      <c r="N210" s="257"/>
      <c r="O210" s="258"/>
      <c r="P210" s="258"/>
      <c r="Q210" s="258"/>
      <c r="R210" s="258"/>
      <c r="S210" s="258"/>
      <c r="T210" s="258"/>
      <c r="U210" s="258"/>
      <c r="V210" s="258"/>
      <c r="W210" s="258"/>
      <c r="X210" s="259"/>
      <c r="Y210" s="12"/>
      <c r="Z210" s="12"/>
      <c r="AA210" s="12"/>
      <c r="AB210" s="12"/>
      <c r="AC210" s="12"/>
      <c r="AD210" s="12"/>
      <c r="AE210" s="12"/>
      <c r="AT210" s="260" t="s">
        <v>149</v>
      </c>
      <c r="AU210" s="260" t="s">
        <v>85</v>
      </c>
      <c r="AV210" s="12" t="s">
        <v>85</v>
      </c>
      <c r="AW210" s="12" t="s">
        <v>5</v>
      </c>
      <c r="AX210" s="12" t="s">
        <v>77</v>
      </c>
      <c r="AY210" s="260" t="s">
        <v>139</v>
      </c>
    </row>
    <row r="211" s="13" customFormat="1">
      <c r="A211" s="13"/>
      <c r="B211" s="261"/>
      <c r="C211" s="262"/>
      <c r="D211" s="247" t="s">
        <v>149</v>
      </c>
      <c r="E211" s="263" t="s">
        <v>1</v>
      </c>
      <c r="F211" s="264" t="s">
        <v>186</v>
      </c>
      <c r="G211" s="262"/>
      <c r="H211" s="265">
        <v>5</v>
      </c>
      <c r="I211" s="266"/>
      <c r="J211" s="266"/>
      <c r="K211" s="262"/>
      <c r="L211" s="262"/>
      <c r="M211" s="267"/>
      <c r="N211" s="268"/>
      <c r="O211" s="269"/>
      <c r="P211" s="269"/>
      <c r="Q211" s="269"/>
      <c r="R211" s="269"/>
      <c r="S211" s="269"/>
      <c r="T211" s="269"/>
      <c r="U211" s="269"/>
      <c r="V211" s="269"/>
      <c r="W211" s="269"/>
      <c r="X211" s="270"/>
      <c r="Y211" s="13"/>
      <c r="Z211" s="13"/>
      <c r="AA211" s="13"/>
      <c r="AB211" s="13"/>
      <c r="AC211" s="13"/>
      <c r="AD211" s="13"/>
      <c r="AE211" s="13"/>
      <c r="AT211" s="271" t="s">
        <v>149</v>
      </c>
      <c r="AU211" s="271" t="s">
        <v>85</v>
      </c>
      <c r="AV211" s="13" t="s">
        <v>87</v>
      </c>
      <c r="AW211" s="13" t="s">
        <v>5</v>
      </c>
      <c r="AX211" s="13" t="s">
        <v>77</v>
      </c>
      <c r="AY211" s="271" t="s">
        <v>139</v>
      </c>
    </row>
    <row r="212" s="14" customFormat="1">
      <c r="A212" s="14"/>
      <c r="B212" s="272"/>
      <c r="C212" s="273"/>
      <c r="D212" s="247" t="s">
        <v>149</v>
      </c>
      <c r="E212" s="274" t="s">
        <v>1</v>
      </c>
      <c r="F212" s="275" t="s">
        <v>154</v>
      </c>
      <c r="G212" s="273"/>
      <c r="H212" s="276">
        <v>5</v>
      </c>
      <c r="I212" s="277"/>
      <c r="J212" s="277"/>
      <c r="K212" s="273"/>
      <c r="L212" s="273"/>
      <c r="M212" s="278"/>
      <c r="N212" s="279"/>
      <c r="O212" s="280"/>
      <c r="P212" s="280"/>
      <c r="Q212" s="280"/>
      <c r="R212" s="280"/>
      <c r="S212" s="280"/>
      <c r="T212" s="280"/>
      <c r="U212" s="280"/>
      <c r="V212" s="280"/>
      <c r="W212" s="280"/>
      <c r="X212" s="281"/>
      <c r="Y212" s="14"/>
      <c r="Z212" s="14"/>
      <c r="AA212" s="14"/>
      <c r="AB212" s="14"/>
      <c r="AC212" s="14"/>
      <c r="AD212" s="14"/>
      <c r="AE212" s="14"/>
      <c r="AT212" s="282" t="s">
        <v>149</v>
      </c>
      <c r="AU212" s="282" t="s">
        <v>85</v>
      </c>
      <c r="AV212" s="14" t="s">
        <v>146</v>
      </c>
      <c r="AW212" s="14" t="s">
        <v>5</v>
      </c>
      <c r="AX212" s="14" t="s">
        <v>85</v>
      </c>
      <c r="AY212" s="282" t="s">
        <v>139</v>
      </c>
    </row>
    <row r="213" s="12" customFormat="1">
      <c r="A213" s="12"/>
      <c r="B213" s="251"/>
      <c r="C213" s="252"/>
      <c r="D213" s="247" t="s">
        <v>149</v>
      </c>
      <c r="E213" s="253" t="s">
        <v>1</v>
      </c>
      <c r="F213" s="254" t="s">
        <v>155</v>
      </c>
      <c r="G213" s="252"/>
      <c r="H213" s="253" t="s">
        <v>1</v>
      </c>
      <c r="I213" s="255"/>
      <c r="J213" s="255"/>
      <c r="K213" s="252"/>
      <c r="L213" s="252"/>
      <c r="M213" s="256"/>
      <c r="N213" s="257"/>
      <c r="O213" s="258"/>
      <c r="P213" s="258"/>
      <c r="Q213" s="258"/>
      <c r="R213" s="258"/>
      <c r="S213" s="258"/>
      <c r="T213" s="258"/>
      <c r="U213" s="258"/>
      <c r="V213" s="258"/>
      <c r="W213" s="258"/>
      <c r="X213" s="259"/>
      <c r="Y213" s="12"/>
      <c r="Z213" s="12"/>
      <c r="AA213" s="12"/>
      <c r="AB213" s="12"/>
      <c r="AC213" s="12"/>
      <c r="AD213" s="12"/>
      <c r="AE213" s="12"/>
      <c r="AT213" s="260" t="s">
        <v>149</v>
      </c>
      <c r="AU213" s="260" t="s">
        <v>85</v>
      </c>
      <c r="AV213" s="12" t="s">
        <v>85</v>
      </c>
      <c r="AW213" s="12" t="s">
        <v>5</v>
      </c>
      <c r="AX213" s="12" t="s">
        <v>77</v>
      </c>
      <c r="AY213" s="260" t="s">
        <v>139</v>
      </c>
    </row>
    <row r="214" s="2" customFormat="1" ht="21.75" customHeight="1">
      <c r="A214" s="37"/>
      <c r="B214" s="38"/>
      <c r="C214" s="231" t="s">
        <v>235</v>
      </c>
      <c r="D214" s="231" t="s">
        <v>140</v>
      </c>
      <c r="E214" s="232" t="s">
        <v>201</v>
      </c>
      <c r="F214" s="233" t="s">
        <v>202</v>
      </c>
      <c r="G214" s="234" t="s">
        <v>164</v>
      </c>
      <c r="H214" s="235">
        <v>24</v>
      </c>
      <c r="I214" s="236"/>
      <c r="J214" s="237"/>
      <c r="K214" s="238">
        <f>ROUND(P214*H214,2)</f>
        <v>0</v>
      </c>
      <c r="L214" s="233" t="s">
        <v>144</v>
      </c>
      <c r="M214" s="239"/>
      <c r="N214" s="240" t="s">
        <v>1</v>
      </c>
      <c r="O214" s="241" t="s">
        <v>40</v>
      </c>
      <c r="P214" s="242">
        <f>I214+J214</f>
        <v>0</v>
      </c>
      <c r="Q214" s="242">
        <f>ROUND(I214*H214,2)</f>
        <v>0</v>
      </c>
      <c r="R214" s="242">
        <f>ROUND(J214*H214,2)</f>
        <v>0</v>
      </c>
      <c r="S214" s="90"/>
      <c r="T214" s="243">
        <f>S214*H214</f>
        <v>0</v>
      </c>
      <c r="U214" s="243">
        <v>0.097000000000000003</v>
      </c>
      <c r="V214" s="243">
        <f>U214*H214</f>
        <v>2.3280000000000003</v>
      </c>
      <c r="W214" s="243">
        <v>0</v>
      </c>
      <c r="X214" s="244">
        <f>W214*H214</f>
        <v>0</v>
      </c>
      <c r="Y214" s="37"/>
      <c r="Z214" s="37"/>
      <c r="AA214" s="37"/>
      <c r="AB214" s="37"/>
      <c r="AC214" s="37"/>
      <c r="AD214" s="37"/>
      <c r="AE214" s="37"/>
      <c r="AR214" s="245" t="s">
        <v>145</v>
      </c>
      <c r="AT214" s="245" t="s">
        <v>140</v>
      </c>
      <c r="AU214" s="245" t="s">
        <v>85</v>
      </c>
      <c r="AY214" s="16" t="s">
        <v>139</v>
      </c>
      <c r="BE214" s="246">
        <f>IF(O214="základní",K214,0)</f>
        <v>0</v>
      </c>
      <c r="BF214" s="246">
        <f>IF(O214="snížená",K214,0)</f>
        <v>0</v>
      </c>
      <c r="BG214" s="246">
        <f>IF(O214="zákl. přenesená",K214,0)</f>
        <v>0</v>
      </c>
      <c r="BH214" s="246">
        <f>IF(O214="sníž. přenesená",K214,0)</f>
        <v>0</v>
      </c>
      <c r="BI214" s="246">
        <f>IF(O214="nulová",K214,0)</f>
        <v>0</v>
      </c>
      <c r="BJ214" s="16" t="s">
        <v>85</v>
      </c>
      <c r="BK214" s="246">
        <f>ROUND(P214*H214,2)</f>
        <v>0</v>
      </c>
      <c r="BL214" s="16" t="s">
        <v>146</v>
      </c>
      <c r="BM214" s="245" t="s">
        <v>868</v>
      </c>
    </row>
    <row r="215" s="2" customFormat="1">
      <c r="A215" s="37"/>
      <c r="B215" s="38"/>
      <c r="C215" s="39"/>
      <c r="D215" s="247" t="s">
        <v>148</v>
      </c>
      <c r="E215" s="39"/>
      <c r="F215" s="248" t="s">
        <v>202</v>
      </c>
      <c r="G215" s="39"/>
      <c r="H215" s="39"/>
      <c r="I215" s="144"/>
      <c r="J215" s="144"/>
      <c r="K215" s="39"/>
      <c r="L215" s="39"/>
      <c r="M215" s="43"/>
      <c r="N215" s="249"/>
      <c r="O215" s="250"/>
      <c r="P215" s="90"/>
      <c r="Q215" s="90"/>
      <c r="R215" s="90"/>
      <c r="S215" s="90"/>
      <c r="T215" s="90"/>
      <c r="U215" s="90"/>
      <c r="V215" s="90"/>
      <c r="W215" s="90"/>
      <c r="X215" s="91"/>
      <c r="Y215" s="37"/>
      <c r="Z215" s="37"/>
      <c r="AA215" s="37"/>
      <c r="AB215" s="37"/>
      <c r="AC215" s="37"/>
      <c r="AD215" s="37"/>
      <c r="AE215" s="37"/>
      <c r="AT215" s="16" t="s">
        <v>148</v>
      </c>
      <c r="AU215" s="16" t="s">
        <v>85</v>
      </c>
    </row>
    <row r="216" s="12" customFormat="1">
      <c r="A216" s="12"/>
      <c r="B216" s="251"/>
      <c r="C216" s="252"/>
      <c r="D216" s="247" t="s">
        <v>149</v>
      </c>
      <c r="E216" s="253" t="s">
        <v>1</v>
      </c>
      <c r="F216" s="254" t="s">
        <v>869</v>
      </c>
      <c r="G216" s="252"/>
      <c r="H216" s="253" t="s">
        <v>1</v>
      </c>
      <c r="I216" s="255"/>
      <c r="J216" s="255"/>
      <c r="K216" s="252"/>
      <c r="L216" s="252"/>
      <c r="M216" s="256"/>
      <c r="N216" s="257"/>
      <c r="O216" s="258"/>
      <c r="P216" s="258"/>
      <c r="Q216" s="258"/>
      <c r="R216" s="258"/>
      <c r="S216" s="258"/>
      <c r="T216" s="258"/>
      <c r="U216" s="258"/>
      <c r="V216" s="258"/>
      <c r="W216" s="258"/>
      <c r="X216" s="259"/>
      <c r="Y216" s="12"/>
      <c r="Z216" s="12"/>
      <c r="AA216" s="12"/>
      <c r="AB216" s="12"/>
      <c r="AC216" s="12"/>
      <c r="AD216" s="12"/>
      <c r="AE216" s="12"/>
      <c r="AT216" s="260" t="s">
        <v>149</v>
      </c>
      <c r="AU216" s="260" t="s">
        <v>85</v>
      </c>
      <c r="AV216" s="12" t="s">
        <v>85</v>
      </c>
      <c r="AW216" s="12" t="s">
        <v>5</v>
      </c>
      <c r="AX216" s="12" t="s">
        <v>77</v>
      </c>
      <c r="AY216" s="260" t="s">
        <v>139</v>
      </c>
    </row>
    <row r="217" s="13" customFormat="1">
      <c r="A217" s="13"/>
      <c r="B217" s="261"/>
      <c r="C217" s="262"/>
      <c r="D217" s="247" t="s">
        <v>149</v>
      </c>
      <c r="E217" s="263" t="s">
        <v>1</v>
      </c>
      <c r="F217" s="264" t="s">
        <v>870</v>
      </c>
      <c r="G217" s="262"/>
      <c r="H217" s="265">
        <v>24</v>
      </c>
      <c r="I217" s="266"/>
      <c r="J217" s="266"/>
      <c r="K217" s="262"/>
      <c r="L217" s="262"/>
      <c r="M217" s="267"/>
      <c r="N217" s="268"/>
      <c r="O217" s="269"/>
      <c r="P217" s="269"/>
      <c r="Q217" s="269"/>
      <c r="R217" s="269"/>
      <c r="S217" s="269"/>
      <c r="T217" s="269"/>
      <c r="U217" s="269"/>
      <c r="V217" s="269"/>
      <c r="W217" s="269"/>
      <c r="X217" s="270"/>
      <c r="Y217" s="13"/>
      <c r="Z217" s="13"/>
      <c r="AA217" s="13"/>
      <c r="AB217" s="13"/>
      <c r="AC217" s="13"/>
      <c r="AD217" s="13"/>
      <c r="AE217" s="13"/>
      <c r="AT217" s="271" t="s">
        <v>149</v>
      </c>
      <c r="AU217" s="271" t="s">
        <v>85</v>
      </c>
      <c r="AV217" s="13" t="s">
        <v>87</v>
      </c>
      <c r="AW217" s="13" t="s">
        <v>5</v>
      </c>
      <c r="AX217" s="13" t="s">
        <v>77</v>
      </c>
      <c r="AY217" s="271" t="s">
        <v>139</v>
      </c>
    </row>
    <row r="218" s="14" customFormat="1">
      <c r="A218" s="14"/>
      <c r="B218" s="272"/>
      <c r="C218" s="273"/>
      <c r="D218" s="247" t="s">
        <v>149</v>
      </c>
      <c r="E218" s="274" t="s">
        <v>1</v>
      </c>
      <c r="F218" s="275" t="s">
        <v>154</v>
      </c>
      <c r="G218" s="273"/>
      <c r="H218" s="276">
        <v>24</v>
      </c>
      <c r="I218" s="277"/>
      <c r="J218" s="277"/>
      <c r="K218" s="273"/>
      <c r="L218" s="273"/>
      <c r="M218" s="278"/>
      <c r="N218" s="279"/>
      <c r="O218" s="280"/>
      <c r="P218" s="280"/>
      <c r="Q218" s="280"/>
      <c r="R218" s="280"/>
      <c r="S218" s="280"/>
      <c r="T218" s="280"/>
      <c r="U218" s="280"/>
      <c r="V218" s="280"/>
      <c r="W218" s="280"/>
      <c r="X218" s="281"/>
      <c r="Y218" s="14"/>
      <c r="Z218" s="14"/>
      <c r="AA218" s="14"/>
      <c r="AB218" s="14"/>
      <c r="AC218" s="14"/>
      <c r="AD218" s="14"/>
      <c r="AE218" s="14"/>
      <c r="AT218" s="282" t="s">
        <v>149</v>
      </c>
      <c r="AU218" s="282" t="s">
        <v>85</v>
      </c>
      <c r="AV218" s="14" t="s">
        <v>146</v>
      </c>
      <c r="AW218" s="14" t="s">
        <v>5</v>
      </c>
      <c r="AX218" s="14" t="s">
        <v>85</v>
      </c>
      <c r="AY218" s="282" t="s">
        <v>139</v>
      </c>
    </row>
    <row r="219" s="12" customFormat="1">
      <c r="A219" s="12"/>
      <c r="B219" s="251"/>
      <c r="C219" s="252"/>
      <c r="D219" s="247" t="s">
        <v>149</v>
      </c>
      <c r="E219" s="253" t="s">
        <v>1</v>
      </c>
      <c r="F219" s="254" t="s">
        <v>155</v>
      </c>
      <c r="G219" s="252"/>
      <c r="H219" s="253" t="s">
        <v>1</v>
      </c>
      <c r="I219" s="255"/>
      <c r="J219" s="255"/>
      <c r="K219" s="252"/>
      <c r="L219" s="252"/>
      <c r="M219" s="256"/>
      <c r="N219" s="257"/>
      <c r="O219" s="258"/>
      <c r="P219" s="258"/>
      <c r="Q219" s="258"/>
      <c r="R219" s="258"/>
      <c r="S219" s="258"/>
      <c r="T219" s="258"/>
      <c r="U219" s="258"/>
      <c r="V219" s="258"/>
      <c r="W219" s="258"/>
      <c r="X219" s="259"/>
      <c r="Y219" s="12"/>
      <c r="Z219" s="12"/>
      <c r="AA219" s="12"/>
      <c r="AB219" s="12"/>
      <c r="AC219" s="12"/>
      <c r="AD219" s="12"/>
      <c r="AE219" s="12"/>
      <c r="AT219" s="260" t="s">
        <v>149</v>
      </c>
      <c r="AU219" s="260" t="s">
        <v>85</v>
      </c>
      <c r="AV219" s="12" t="s">
        <v>85</v>
      </c>
      <c r="AW219" s="12" t="s">
        <v>5</v>
      </c>
      <c r="AX219" s="12" t="s">
        <v>77</v>
      </c>
      <c r="AY219" s="260" t="s">
        <v>139</v>
      </c>
    </row>
    <row r="220" s="2" customFormat="1" ht="21.75" customHeight="1">
      <c r="A220" s="37"/>
      <c r="B220" s="38"/>
      <c r="C220" s="231" t="s">
        <v>9</v>
      </c>
      <c r="D220" s="231" t="s">
        <v>140</v>
      </c>
      <c r="E220" s="232" t="s">
        <v>208</v>
      </c>
      <c r="F220" s="233" t="s">
        <v>209</v>
      </c>
      <c r="G220" s="234" t="s">
        <v>164</v>
      </c>
      <c r="H220" s="235">
        <v>8</v>
      </c>
      <c r="I220" s="236"/>
      <c r="J220" s="237"/>
      <c r="K220" s="238">
        <f>ROUND(P220*H220,2)</f>
        <v>0</v>
      </c>
      <c r="L220" s="233" t="s">
        <v>144</v>
      </c>
      <c r="M220" s="239"/>
      <c r="N220" s="240" t="s">
        <v>1</v>
      </c>
      <c r="O220" s="241" t="s">
        <v>40</v>
      </c>
      <c r="P220" s="242">
        <f>I220+J220</f>
        <v>0</v>
      </c>
      <c r="Q220" s="242">
        <f>ROUND(I220*H220,2)</f>
        <v>0</v>
      </c>
      <c r="R220" s="242">
        <f>ROUND(J220*H220,2)</f>
        <v>0</v>
      </c>
      <c r="S220" s="90"/>
      <c r="T220" s="243">
        <f>S220*H220</f>
        <v>0</v>
      </c>
      <c r="U220" s="243">
        <v>0.10073</v>
      </c>
      <c r="V220" s="243">
        <f>U220*H220</f>
        <v>0.80584</v>
      </c>
      <c r="W220" s="243">
        <v>0</v>
      </c>
      <c r="X220" s="244">
        <f>W220*H220</f>
        <v>0</v>
      </c>
      <c r="Y220" s="37"/>
      <c r="Z220" s="37"/>
      <c r="AA220" s="37"/>
      <c r="AB220" s="37"/>
      <c r="AC220" s="37"/>
      <c r="AD220" s="37"/>
      <c r="AE220" s="37"/>
      <c r="AR220" s="245" t="s">
        <v>145</v>
      </c>
      <c r="AT220" s="245" t="s">
        <v>140</v>
      </c>
      <c r="AU220" s="245" t="s">
        <v>85</v>
      </c>
      <c r="AY220" s="16" t="s">
        <v>139</v>
      </c>
      <c r="BE220" s="246">
        <f>IF(O220="základní",K220,0)</f>
        <v>0</v>
      </c>
      <c r="BF220" s="246">
        <f>IF(O220="snížená",K220,0)</f>
        <v>0</v>
      </c>
      <c r="BG220" s="246">
        <f>IF(O220="zákl. přenesená",K220,0)</f>
        <v>0</v>
      </c>
      <c r="BH220" s="246">
        <f>IF(O220="sníž. přenesená",K220,0)</f>
        <v>0</v>
      </c>
      <c r="BI220" s="246">
        <f>IF(O220="nulová",K220,0)</f>
        <v>0</v>
      </c>
      <c r="BJ220" s="16" t="s">
        <v>85</v>
      </c>
      <c r="BK220" s="246">
        <f>ROUND(P220*H220,2)</f>
        <v>0</v>
      </c>
      <c r="BL220" s="16" t="s">
        <v>146</v>
      </c>
      <c r="BM220" s="245" t="s">
        <v>871</v>
      </c>
    </row>
    <row r="221" s="2" customFormat="1">
      <c r="A221" s="37"/>
      <c r="B221" s="38"/>
      <c r="C221" s="39"/>
      <c r="D221" s="247" t="s">
        <v>148</v>
      </c>
      <c r="E221" s="39"/>
      <c r="F221" s="248" t="s">
        <v>209</v>
      </c>
      <c r="G221" s="39"/>
      <c r="H221" s="39"/>
      <c r="I221" s="144"/>
      <c r="J221" s="144"/>
      <c r="K221" s="39"/>
      <c r="L221" s="39"/>
      <c r="M221" s="43"/>
      <c r="N221" s="249"/>
      <c r="O221" s="250"/>
      <c r="P221" s="90"/>
      <c r="Q221" s="90"/>
      <c r="R221" s="90"/>
      <c r="S221" s="90"/>
      <c r="T221" s="90"/>
      <c r="U221" s="90"/>
      <c r="V221" s="90"/>
      <c r="W221" s="90"/>
      <c r="X221" s="91"/>
      <c r="Y221" s="37"/>
      <c r="Z221" s="37"/>
      <c r="AA221" s="37"/>
      <c r="AB221" s="37"/>
      <c r="AC221" s="37"/>
      <c r="AD221" s="37"/>
      <c r="AE221" s="37"/>
      <c r="AT221" s="16" t="s">
        <v>148</v>
      </c>
      <c r="AU221" s="16" t="s">
        <v>85</v>
      </c>
    </row>
    <row r="222" s="12" customFormat="1">
      <c r="A222" s="12"/>
      <c r="B222" s="251"/>
      <c r="C222" s="252"/>
      <c r="D222" s="247" t="s">
        <v>149</v>
      </c>
      <c r="E222" s="253" t="s">
        <v>1</v>
      </c>
      <c r="F222" s="254" t="s">
        <v>872</v>
      </c>
      <c r="G222" s="252"/>
      <c r="H222" s="253" t="s">
        <v>1</v>
      </c>
      <c r="I222" s="255"/>
      <c r="J222" s="255"/>
      <c r="K222" s="252"/>
      <c r="L222" s="252"/>
      <c r="M222" s="256"/>
      <c r="N222" s="257"/>
      <c r="O222" s="258"/>
      <c r="P222" s="258"/>
      <c r="Q222" s="258"/>
      <c r="R222" s="258"/>
      <c r="S222" s="258"/>
      <c r="T222" s="258"/>
      <c r="U222" s="258"/>
      <c r="V222" s="258"/>
      <c r="W222" s="258"/>
      <c r="X222" s="259"/>
      <c r="Y222" s="12"/>
      <c r="Z222" s="12"/>
      <c r="AA222" s="12"/>
      <c r="AB222" s="12"/>
      <c r="AC222" s="12"/>
      <c r="AD222" s="12"/>
      <c r="AE222" s="12"/>
      <c r="AT222" s="260" t="s">
        <v>149</v>
      </c>
      <c r="AU222" s="260" t="s">
        <v>85</v>
      </c>
      <c r="AV222" s="12" t="s">
        <v>85</v>
      </c>
      <c r="AW222" s="12" t="s">
        <v>5</v>
      </c>
      <c r="AX222" s="12" t="s">
        <v>77</v>
      </c>
      <c r="AY222" s="260" t="s">
        <v>139</v>
      </c>
    </row>
    <row r="223" s="13" customFormat="1">
      <c r="A223" s="13"/>
      <c r="B223" s="261"/>
      <c r="C223" s="262"/>
      <c r="D223" s="247" t="s">
        <v>149</v>
      </c>
      <c r="E223" s="263" t="s">
        <v>1</v>
      </c>
      <c r="F223" s="264" t="s">
        <v>221</v>
      </c>
      <c r="G223" s="262"/>
      <c r="H223" s="265">
        <v>8</v>
      </c>
      <c r="I223" s="266"/>
      <c r="J223" s="266"/>
      <c r="K223" s="262"/>
      <c r="L223" s="262"/>
      <c r="M223" s="267"/>
      <c r="N223" s="268"/>
      <c r="O223" s="269"/>
      <c r="P223" s="269"/>
      <c r="Q223" s="269"/>
      <c r="R223" s="269"/>
      <c r="S223" s="269"/>
      <c r="T223" s="269"/>
      <c r="U223" s="269"/>
      <c r="V223" s="269"/>
      <c r="W223" s="269"/>
      <c r="X223" s="270"/>
      <c r="Y223" s="13"/>
      <c r="Z223" s="13"/>
      <c r="AA223" s="13"/>
      <c r="AB223" s="13"/>
      <c r="AC223" s="13"/>
      <c r="AD223" s="13"/>
      <c r="AE223" s="13"/>
      <c r="AT223" s="271" t="s">
        <v>149</v>
      </c>
      <c r="AU223" s="271" t="s">
        <v>85</v>
      </c>
      <c r="AV223" s="13" t="s">
        <v>87</v>
      </c>
      <c r="AW223" s="13" t="s">
        <v>5</v>
      </c>
      <c r="AX223" s="13" t="s">
        <v>77</v>
      </c>
      <c r="AY223" s="271" t="s">
        <v>139</v>
      </c>
    </row>
    <row r="224" s="14" customFormat="1">
      <c r="A224" s="14"/>
      <c r="B224" s="272"/>
      <c r="C224" s="273"/>
      <c r="D224" s="247" t="s">
        <v>149</v>
      </c>
      <c r="E224" s="274" t="s">
        <v>1</v>
      </c>
      <c r="F224" s="275" t="s">
        <v>154</v>
      </c>
      <c r="G224" s="273"/>
      <c r="H224" s="276">
        <v>8</v>
      </c>
      <c r="I224" s="277"/>
      <c r="J224" s="277"/>
      <c r="K224" s="273"/>
      <c r="L224" s="273"/>
      <c r="M224" s="278"/>
      <c r="N224" s="279"/>
      <c r="O224" s="280"/>
      <c r="P224" s="280"/>
      <c r="Q224" s="280"/>
      <c r="R224" s="280"/>
      <c r="S224" s="280"/>
      <c r="T224" s="280"/>
      <c r="U224" s="280"/>
      <c r="V224" s="280"/>
      <c r="W224" s="280"/>
      <c r="X224" s="281"/>
      <c r="Y224" s="14"/>
      <c r="Z224" s="14"/>
      <c r="AA224" s="14"/>
      <c r="AB224" s="14"/>
      <c r="AC224" s="14"/>
      <c r="AD224" s="14"/>
      <c r="AE224" s="14"/>
      <c r="AT224" s="282" t="s">
        <v>149</v>
      </c>
      <c r="AU224" s="282" t="s">
        <v>85</v>
      </c>
      <c r="AV224" s="14" t="s">
        <v>146</v>
      </c>
      <c r="AW224" s="14" t="s">
        <v>5</v>
      </c>
      <c r="AX224" s="14" t="s">
        <v>85</v>
      </c>
      <c r="AY224" s="282" t="s">
        <v>139</v>
      </c>
    </row>
    <row r="225" s="12" customFormat="1">
      <c r="A225" s="12"/>
      <c r="B225" s="251"/>
      <c r="C225" s="252"/>
      <c r="D225" s="247" t="s">
        <v>149</v>
      </c>
      <c r="E225" s="253" t="s">
        <v>1</v>
      </c>
      <c r="F225" s="254" t="s">
        <v>155</v>
      </c>
      <c r="G225" s="252"/>
      <c r="H225" s="253" t="s">
        <v>1</v>
      </c>
      <c r="I225" s="255"/>
      <c r="J225" s="255"/>
      <c r="K225" s="252"/>
      <c r="L225" s="252"/>
      <c r="M225" s="256"/>
      <c r="N225" s="257"/>
      <c r="O225" s="258"/>
      <c r="P225" s="258"/>
      <c r="Q225" s="258"/>
      <c r="R225" s="258"/>
      <c r="S225" s="258"/>
      <c r="T225" s="258"/>
      <c r="U225" s="258"/>
      <c r="V225" s="258"/>
      <c r="W225" s="258"/>
      <c r="X225" s="259"/>
      <c r="Y225" s="12"/>
      <c r="Z225" s="12"/>
      <c r="AA225" s="12"/>
      <c r="AB225" s="12"/>
      <c r="AC225" s="12"/>
      <c r="AD225" s="12"/>
      <c r="AE225" s="12"/>
      <c r="AT225" s="260" t="s">
        <v>149</v>
      </c>
      <c r="AU225" s="260" t="s">
        <v>85</v>
      </c>
      <c r="AV225" s="12" t="s">
        <v>85</v>
      </c>
      <c r="AW225" s="12" t="s">
        <v>5</v>
      </c>
      <c r="AX225" s="12" t="s">
        <v>77</v>
      </c>
      <c r="AY225" s="260" t="s">
        <v>139</v>
      </c>
    </row>
    <row r="226" s="2" customFormat="1" ht="21.75" customHeight="1">
      <c r="A226" s="37"/>
      <c r="B226" s="38"/>
      <c r="C226" s="231" t="s">
        <v>242</v>
      </c>
      <c r="D226" s="231" t="s">
        <v>140</v>
      </c>
      <c r="E226" s="232" t="s">
        <v>213</v>
      </c>
      <c r="F226" s="233" t="s">
        <v>214</v>
      </c>
      <c r="G226" s="234" t="s">
        <v>164</v>
      </c>
      <c r="H226" s="235">
        <v>8</v>
      </c>
      <c r="I226" s="236"/>
      <c r="J226" s="237"/>
      <c r="K226" s="238">
        <f>ROUND(P226*H226,2)</f>
        <v>0</v>
      </c>
      <c r="L226" s="233" t="s">
        <v>144</v>
      </c>
      <c r="M226" s="239"/>
      <c r="N226" s="240" t="s">
        <v>1</v>
      </c>
      <c r="O226" s="241" t="s">
        <v>40</v>
      </c>
      <c r="P226" s="242">
        <f>I226+J226</f>
        <v>0</v>
      </c>
      <c r="Q226" s="242">
        <f>ROUND(I226*H226,2)</f>
        <v>0</v>
      </c>
      <c r="R226" s="242">
        <f>ROUND(J226*H226,2)</f>
        <v>0</v>
      </c>
      <c r="S226" s="90"/>
      <c r="T226" s="243">
        <f>S226*H226</f>
        <v>0</v>
      </c>
      <c r="U226" s="243">
        <v>0.10446</v>
      </c>
      <c r="V226" s="243">
        <f>U226*H226</f>
        <v>0.83567999999999998</v>
      </c>
      <c r="W226" s="243">
        <v>0</v>
      </c>
      <c r="X226" s="244">
        <f>W226*H226</f>
        <v>0</v>
      </c>
      <c r="Y226" s="37"/>
      <c r="Z226" s="37"/>
      <c r="AA226" s="37"/>
      <c r="AB226" s="37"/>
      <c r="AC226" s="37"/>
      <c r="AD226" s="37"/>
      <c r="AE226" s="37"/>
      <c r="AR226" s="245" t="s">
        <v>145</v>
      </c>
      <c r="AT226" s="245" t="s">
        <v>140</v>
      </c>
      <c r="AU226" s="245" t="s">
        <v>85</v>
      </c>
      <c r="AY226" s="16" t="s">
        <v>139</v>
      </c>
      <c r="BE226" s="246">
        <f>IF(O226="základní",K226,0)</f>
        <v>0</v>
      </c>
      <c r="BF226" s="246">
        <f>IF(O226="snížená",K226,0)</f>
        <v>0</v>
      </c>
      <c r="BG226" s="246">
        <f>IF(O226="zákl. přenesená",K226,0)</f>
        <v>0</v>
      </c>
      <c r="BH226" s="246">
        <f>IF(O226="sníž. přenesená",K226,0)</f>
        <v>0</v>
      </c>
      <c r="BI226" s="246">
        <f>IF(O226="nulová",K226,0)</f>
        <v>0</v>
      </c>
      <c r="BJ226" s="16" t="s">
        <v>85</v>
      </c>
      <c r="BK226" s="246">
        <f>ROUND(P226*H226,2)</f>
        <v>0</v>
      </c>
      <c r="BL226" s="16" t="s">
        <v>146</v>
      </c>
      <c r="BM226" s="245" t="s">
        <v>873</v>
      </c>
    </row>
    <row r="227" s="2" customFormat="1">
      <c r="A227" s="37"/>
      <c r="B227" s="38"/>
      <c r="C227" s="39"/>
      <c r="D227" s="247" t="s">
        <v>148</v>
      </c>
      <c r="E227" s="39"/>
      <c r="F227" s="248" t="s">
        <v>214</v>
      </c>
      <c r="G227" s="39"/>
      <c r="H227" s="39"/>
      <c r="I227" s="144"/>
      <c r="J227" s="144"/>
      <c r="K227" s="39"/>
      <c r="L227" s="39"/>
      <c r="M227" s="43"/>
      <c r="N227" s="249"/>
      <c r="O227" s="250"/>
      <c r="P227" s="90"/>
      <c r="Q227" s="90"/>
      <c r="R227" s="90"/>
      <c r="S227" s="90"/>
      <c r="T227" s="90"/>
      <c r="U227" s="90"/>
      <c r="V227" s="90"/>
      <c r="W227" s="90"/>
      <c r="X227" s="91"/>
      <c r="Y227" s="37"/>
      <c r="Z227" s="37"/>
      <c r="AA227" s="37"/>
      <c r="AB227" s="37"/>
      <c r="AC227" s="37"/>
      <c r="AD227" s="37"/>
      <c r="AE227" s="37"/>
      <c r="AT227" s="16" t="s">
        <v>148</v>
      </c>
      <c r="AU227" s="16" t="s">
        <v>85</v>
      </c>
    </row>
    <row r="228" s="12" customFormat="1">
      <c r="A228" s="12"/>
      <c r="B228" s="251"/>
      <c r="C228" s="252"/>
      <c r="D228" s="247" t="s">
        <v>149</v>
      </c>
      <c r="E228" s="253" t="s">
        <v>1</v>
      </c>
      <c r="F228" s="254" t="s">
        <v>872</v>
      </c>
      <c r="G228" s="252"/>
      <c r="H228" s="253" t="s">
        <v>1</v>
      </c>
      <c r="I228" s="255"/>
      <c r="J228" s="255"/>
      <c r="K228" s="252"/>
      <c r="L228" s="252"/>
      <c r="M228" s="256"/>
      <c r="N228" s="257"/>
      <c r="O228" s="258"/>
      <c r="P228" s="258"/>
      <c r="Q228" s="258"/>
      <c r="R228" s="258"/>
      <c r="S228" s="258"/>
      <c r="T228" s="258"/>
      <c r="U228" s="258"/>
      <c r="V228" s="258"/>
      <c r="W228" s="258"/>
      <c r="X228" s="259"/>
      <c r="Y228" s="12"/>
      <c r="Z228" s="12"/>
      <c r="AA228" s="12"/>
      <c r="AB228" s="12"/>
      <c r="AC228" s="12"/>
      <c r="AD228" s="12"/>
      <c r="AE228" s="12"/>
      <c r="AT228" s="260" t="s">
        <v>149</v>
      </c>
      <c r="AU228" s="260" t="s">
        <v>85</v>
      </c>
      <c r="AV228" s="12" t="s">
        <v>85</v>
      </c>
      <c r="AW228" s="12" t="s">
        <v>5</v>
      </c>
      <c r="AX228" s="12" t="s">
        <v>77</v>
      </c>
      <c r="AY228" s="260" t="s">
        <v>139</v>
      </c>
    </row>
    <row r="229" s="13" customFormat="1">
      <c r="A229" s="13"/>
      <c r="B229" s="261"/>
      <c r="C229" s="262"/>
      <c r="D229" s="247" t="s">
        <v>149</v>
      </c>
      <c r="E229" s="263" t="s">
        <v>1</v>
      </c>
      <c r="F229" s="264" t="s">
        <v>221</v>
      </c>
      <c r="G229" s="262"/>
      <c r="H229" s="265">
        <v>8</v>
      </c>
      <c r="I229" s="266"/>
      <c r="J229" s="266"/>
      <c r="K229" s="262"/>
      <c r="L229" s="262"/>
      <c r="M229" s="267"/>
      <c r="N229" s="268"/>
      <c r="O229" s="269"/>
      <c r="P229" s="269"/>
      <c r="Q229" s="269"/>
      <c r="R229" s="269"/>
      <c r="S229" s="269"/>
      <c r="T229" s="269"/>
      <c r="U229" s="269"/>
      <c r="V229" s="269"/>
      <c r="W229" s="269"/>
      <c r="X229" s="270"/>
      <c r="Y229" s="13"/>
      <c r="Z229" s="13"/>
      <c r="AA229" s="13"/>
      <c r="AB229" s="13"/>
      <c r="AC229" s="13"/>
      <c r="AD229" s="13"/>
      <c r="AE229" s="13"/>
      <c r="AT229" s="271" t="s">
        <v>149</v>
      </c>
      <c r="AU229" s="271" t="s">
        <v>85</v>
      </c>
      <c r="AV229" s="13" t="s">
        <v>87</v>
      </c>
      <c r="AW229" s="13" t="s">
        <v>5</v>
      </c>
      <c r="AX229" s="13" t="s">
        <v>77</v>
      </c>
      <c r="AY229" s="271" t="s">
        <v>139</v>
      </c>
    </row>
    <row r="230" s="14" customFormat="1">
      <c r="A230" s="14"/>
      <c r="B230" s="272"/>
      <c r="C230" s="273"/>
      <c r="D230" s="247" t="s">
        <v>149</v>
      </c>
      <c r="E230" s="274" t="s">
        <v>1</v>
      </c>
      <c r="F230" s="275" t="s">
        <v>154</v>
      </c>
      <c r="G230" s="273"/>
      <c r="H230" s="276">
        <v>8</v>
      </c>
      <c r="I230" s="277"/>
      <c r="J230" s="277"/>
      <c r="K230" s="273"/>
      <c r="L230" s="273"/>
      <c r="M230" s="278"/>
      <c r="N230" s="279"/>
      <c r="O230" s="280"/>
      <c r="P230" s="280"/>
      <c r="Q230" s="280"/>
      <c r="R230" s="280"/>
      <c r="S230" s="280"/>
      <c r="T230" s="280"/>
      <c r="U230" s="280"/>
      <c r="V230" s="280"/>
      <c r="W230" s="280"/>
      <c r="X230" s="281"/>
      <c r="Y230" s="14"/>
      <c r="Z230" s="14"/>
      <c r="AA230" s="14"/>
      <c r="AB230" s="14"/>
      <c r="AC230" s="14"/>
      <c r="AD230" s="14"/>
      <c r="AE230" s="14"/>
      <c r="AT230" s="282" t="s">
        <v>149</v>
      </c>
      <c r="AU230" s="282" t="s">
        <v>85</v>
      </c>
      <c r="AV230" s="14" t="s">
        <v>146</v>
      </c>
      <c r="AW230" s="14" t="s">
        <v>5</v>
      </c>
      <c r="AX230" s="14" t="s">
        <v>85</v>
      </c>
      <c r="AY230" s="282" t="s">
        <v>139</v>
      </c>
    </row>
    <row r="231" s="12" customFormat="1">
      <c r="A231" s="12"/>
      <c r="B231" s="251"/>
      <c r="C231" s="252"/>
      <c r="D231" s="247" t="s">
        <v>149</v>
      </c>
      <c r="E231" s="253" t="s">
        <v>1</v>
      </c>
      <c r="F231" s="254" t="s">
        <v>155</v>
      </c>
      <c r="G231" s="252"/>
      <c r="H231" s="253" t="s">
        <v>1</v>
      </c>
      <c r="I231" s="255"/>
      <c r="J231" s="255"/>
      <c r="K231" s="252"/>
      <c r="L231" s="252"/>
      <c r="M231" s="256"/>
      <c r="N231" s="257"/>
      <c r="O231" s="258"/>
      <c r="P231" s="258"/>
      <c r="Q231" s="258"/>
      <c r="R231" s="258"/>
      <c r="S231" s="258"/>
      <c r="T231" s="258"/>
      <c r="U231" s="258"/>
      <c r="V231" s="258"/>
      <c r="W231" s="258"/>
      <c r="X231" s="259"/>
      <c r="Y231" s="12"/>
      <c r="Z231" s="12"/>
      <c r="AA231" s="12"/>
      <c r="AB231" s="12"/>
      <c r="AC231" s="12"/>
      <c r="AD231" s="12"/>
      <c r="AE231" s="12"/>
      <c r="AT231" s="260" t="s">
        <v>149</v>
      </c>
      <c r="AU231" s="260" t="s">
        <v>85</v>
      </c>
      <c r="AV231" s="12" t="s">
        <v>85</v>
      </c>
      <c r="AW231" s="12" t="s">
        <v>5</v>
      </c>
      <c r="AX231" s="12" t="s">
        <v>77</v>
      </c>
      <c r="AY231" s="260" t="s">
        <v>139</v>
      </c>
    </row>
    <row r="232" s="2" customFormat="1" ht="21.75" customHeight="1">
      <c r="A232" s="37"/>
      <c r="B232" s="38"/>
      <c r="C232" s="231" t="s">
        <v>246</v>
      </c>
      <c r="D232" s="231" t="s">
        <v>140</v>
      </c>
      <c r="E232" s="232" t="s">
        <v>218</v>
      </c>
      <c r="F232" s="233" t="s">
        <v>219</v>
      </c>
      <c r="G232" s="234" t="s">
        <v>164</v>
      </c>
      <c r="H232" s="235">
        <v>10</v>
      </c>
      <c r="I232" s="236"/>
      <c r="J232" s="237"/>
      <c r="K232" s="238">
        <f>ROUND(P232*H232,2)</f>
        <v>0</v>
      </c>
      <c r="L232" s="233" t="s">
        <v>144</v>
      </c>
      <c r="M232" s="239"/>
      <c r="N232" s="240" t="s">
        <v>1</v>
      </c>
      <c r="O232" s="241" t="s">
        <v>40</v>
      </c>
      <c r="P232" s="242">
        <f>I232+J232</f>
        <v>0</v>
      </c>
      <c r="Q232" s="242">
        <f>ROUND(I232*H232,2)</f>
        <v>0</v>
      </c>
      <c r="R232" s="242">
        <f>ROUND(J232*H232,2)</f>
        <v>0</v>
      </c>
      <c r="S232" s="90"/>
      <c r="T232" s="243">
        <f>S232*H232</f>
        <v>0</v>
      </c>
      <c r="U232" s="243">
        <v>0.10819</v>
      </c>
      <c r="V232" s="243">
        <f>U232*H232</f>
        <v>1.0818999999999999</v>
      </c>
      <c r="W232" s="243">
        <v>0</v>
      </c>
      <c r="X232" s="244">
        <f>W232*H232</f>
        <v>0</v>
      </c>
      <c r="Y232" s="37"/>
      <c r="Z232" s="37"/>
      <c r="AA232" s="37"/>
      <c r="AB232" s="37"/>
      <c r="AC232" s="37"/>
      <c r="AD232" s="37"/>
      <c r="AE232" s="37"/>
      <c r="AR232" s="245" t="s">
        <v>145</v>
      </c>
      <c r="AT232" s="245" t="s">
        <v>140</v>
      </c>
      <c r="AU232" s="245" t="s">
        <v>85</v>
      </c>
      <c r="AY232" s="16" t="s">
        <v>139</v>
      </c>
      <c r="BE232" s="246">
        <f>IF(O232="základní",K232,0)</f>
        <v>0</v>
      </c>
      <c r="BF232" s="246">
        <f>IF(O232="snížená",K232,0)</f>
        <v>0</v>
      </c>
      <c r="BG232" s="246">
        <f>IF(O232="zákl. přenesená",K232,0)</f>
        <v>0</v>
      </c>
      <c r="BH232" s="246">
        <f>IF(O232="sníž. přenesená",K232,0)</f>
        <v>0</v>
      </c>
      <c r="BI232" s="246">
        <f>IF(O232="nulová",K232,0)</f>
        <v>0</v>
      </c>
      <c r="BJ232" s="16" t="s">
        <v>85</v>
      </c>
      <c r="BK232" s="246">
        <f>ROUND(P232*H232,2)</f>
        <v>0</v>
      </c>
      <c r="BL232" s="16" t="s">
        <v>146</v>
      </c>
      <c r="BM232" s="245" t="s">
        <v>874</v>
      </c>
    </row>
    <row r="233" s="2" customFormat="1">
      <c r="A233" s="37"/>
      <c r="B233" s="38"/>
      <c r="C233" s="39"/>
      <c r="D233" s="247" t="s">
        <v>148</v>
      </c>
      <c r="E233" s="39"/>
      <c r="F233" s="248" t="s">
        <v>219</v>
      </c>
      <c r="G233" s="39"/>
      <c r="H233" s="39"/>
      <c r="I233" s="144"/>
      <c r="J233" s="144"/>
      <c r="K233" s="39"/>
      <c r="L233" s="39"/>
      <c r="M233" s="43"/>
      <c r="N233" s="249"/>
      <c r="O233" s="250"/>
      <c r="P233" s="90"/>
      <c r="Q233" s="90"/>
      <c r="R233" s="90"/>
      <c r="S233" s="90"/>
      <c r="T233" s="90"/>
      <c r="U233" s="90"/>
      <c r="V233" s="90"/>
      <c r="W233" s="90"/>
      <c r="X233" s="91"/>
      <c r="Y233" s="37"/>
      <c r="Z233" s="37"/>
      <c r="AA233" s="37"/>
      <c r="AB233" s="37"/>
      <c r="AC233" s="37"/>
      <c r="AD233" s="37"/>
      <c r="AE233" s="37"/>
      <c r="AT233" s="16" t="s">
        <v>148</v>
      </c>
      <c r="AU233" s="16" t="s">
        <v>85</v>
      </c>
    </row>
    <row r="234" s="12" customFormat="1">
      <c r="A234" s="12"/>
      <c r="B234" s="251"/>
      <c r="C234" s="252"/>
      <c r="D234" s="247" t="s">
        <v>149</v>
      </c>
      <c r="E234" s="253" t="s">
        <v>1</v>
      </c>
      <c r="F234" s="254" t="s">
        <v>872</v>
      </c>
      <c r="G234" s="252"/>
      <c r="H234" s="253" t="s">
        <v>1</v>
      </c>
      <c r="I234" s="255"/>
      <c r="J234" s="255"/>
      <c r="K234" s="252"/>
      <c r="L234" s="252"/>
      <c r="M234" s="256"/>
      <c r="N234" s="257"/>
      <c r="O234" s="258"/>
      <c r="P234" s="258"/>
      <c r="Q234" s="258"/>
      <c r="R234" s="258"/>
      <c r="S234" s="258"/>
      <c r="T234" s="258"/>
      <c r="U234" s="258"/>
      <c r="V234" s="258"/>
      <c r="W234" s="258"/>
      <c r="X234" s="259"/>
      <c r="Y234" s="12"/>
      <c r="Z234" s="12"/>
      <c r="AA234" s="12"/>
      <c r="AB234" s="12"/>
      <c r="AC234" s="12"/>
      <c r="AD234" s="12"/>
      <c r="AE234" s="12"/>
      <c r="AT234" s="260" t="s">
        <v>149</v>
      </c>
      <c r="AU234" s="260" t="s">
        <v>85</v>
      </c>
      <c r="AV234" s="12" t="s">
        <v>85</v>
      </c>
      <c r="AW234" s="12" t="s">
        <v>5</v>
      </c>
      <c r="AX234" s="12" t="s">
        <v>77</v>
      </c>
      <c r="AY234" s="260" t="s">
        <v>139</v>
      </c>
    </row>
    <row r="235" s="13" customFormat="1">
      <c r="A235" s="13"/>
      <c r="B235" s="261"/>
      <c r="C235" s="262"/>
      <c r="D235" s="247" t="s">
        <v>149</v>
      </c>
      <c r="E235" s="263" t="s">
        <v>1</v>
      </c>
      <c r="F235" s="264" t="s">
        <v>216</v>
      </c>
      <c r="G235" s="262"/>
      <c r="H235" s="265">
        <v>10</v>
      </c>
      <c r="I235" s="266"/>
      <c r="J235" s="266"/>
      <c r="K235" s="262"/>
      <c r="L235" s="262"/>
      <c r="M235" s="267"/>
      <c r="N235" s="268"/>
      <c r="O235" s="269"/>
      <c r="P235" s="269"/>
      <c r="Q235" s="269"/>
      <c r="R235" s="269"/>
      <c r="S235" s="269"/>
      <c r="T235" s="269"/>
      <c r="U235" s="269"/>
      <c r="V235" s="269"/>
      <c r="W235" s="269"/>
      <c r="X235" s="270"/>
      <c r="Y235" s="13"/>
      <c r="Z235" s="13"/>
      <c r="AA235" s="13"/>
      <c r="AB235" s="13"/>
      <c r="AC235" s="13"/>
      <c r="AD235" s="13"/>
      <c r="AE235" s="13"/>
      <c r="AT235" s="271" t="s">
        <v>149</v>
      </c>
      <c r="AU235" s="271" t="s">
        <v>85</v>
      </c>
      <c r="AV235" s="13" t="s">
        <v>87</v>
      </c>
      <c r="AW235" s="13" t="s">
        <v>5</v>
      </c>
      <c r="AX235" s="13" t="s">
        <v>77</v>
      </c>
      <c r="AY235" s="271" t="s">
        <v>139</v>
      </c>
    </row>
    <row r="236" s="14" customFormat="1">
      <c r="A236" s="14"/>
      <c r="B236" s="272"/>
      <c r="C236" s="273"/>
      <c r="D236" s="247" t="s">
        <v>149</v>
      </c>
      <c r="E236" s="274" t="s">
        <v>1</v>
      </c>
      <c r="F236" s="275" t="s">
        <v>154</v>
      </c>
      <c r="G236" s="273"/>
      <c r="H236" s="276">
        <v>10</v>
      </c>
      <c r="I236" s="277"/>
      <c r="J236" s="277"/>
      <c r="K236" s="273"/>
      <c r="L236" s="273"/>
      <c r="M236" s="278"/>
      <c r="N236" s="279"/>
      <c r="O236" s="280"/>
      <c r="P236" s="280"/>
      <c r="Q236" s="280"/>
      <c r="R236" s="280"/>
      <c r="S236" s="280"/>
      <c r="T236" s="280"/>
      <c r="U236" s="280"/>
      <c r="V236" s="280"/>
      <c r="W236" s="280"/>
      <c r="X236" s="281"/>
      <c r="Y236" s="14"/>
      <c r="Z236" s="14"/>
      <c r="AA236" s="14"/>
      <c r="AB236" s="14"/>
      <c r="AC236" s="14"/>
      <c r="AD236" s="14"/>
      <c r="AE236" s="14"/>
      <c r="AT236" s="282" t="s">
        <v>149</v>
      </c>
      <c r="AU236" s="282" t="s">
        <v>85</v>
      </c>
      <c r="AV236" s="14" t="s">
        <v>146</v>
      </c>
      <c r="AW236" s="14" t="s">
        <v>5</v>
      </c>
      <c r="AX236" s="14" t="s">
        <v>85</v>
      </c>
      <c r="AY236" s="282" t="s">
        <v>139</v>
      </c>
    </row>
    <row r="237" s="12" customFormat="1">
      <c r="A237" s="12"/>
      <c r="B237" s="251"/>
      <c r="C237" s="252"/>
      <c r="D237" s="247" t="s">
        <v>149</v>
      </c>
      <c r="E237" s="253" t="s">
        <v>1</v>
      </c>
      <c r="F237" s="254" t="s">
        <v>155</v>
      </c>
      <c r="G237" s="252"/>
      <c r="H237" s="253" t="s">
        <v>1</v>
      </c>
      <c r="I237" s="255"/>
      <c r="J237" s="255"/>
      <c r="K237" s="252"/>
      <c r="L237" s="252"/>
      <c r="M237" s="256"/>
      <c r="N237" s="257"/>
      <c r="O237" s="258"/>
      <c r="P237" s="258"/>
      <c r="Q237" s="258"/>
      <c r="R237" s="258"/>
      <c r="S237" s="258"/>
      <c r="T237" s="258"/>
      <c r="U237" s="258"/>
      <c r="V237" s="258"/>
      <c r="W237" s="258"/>
      <c r="X237" s="259"/>
      <c r="Y237" s="12"/>
      <c r="Z237" s="12"/>
      <c r="AA237" s="12"/>
      <c r="AB237" s="12"/>
      <c r="AC237" s="12"/>
      <c r="AD237" s="12"/>
      <c r="AE237" s="12"/>
      <c r="AT237" s="260" t="s">
        <v>149</v>
      </c>
      <c r="AU237" s="260" t="s">
        <v>85</v>
      </c>
      <c r="AV237" s="12" t="s">
        <v>85</v>
      </c>
      <c r="AW237" s="12" t="s">
        <v>5</v>
      </c>
      <c r="AX237" s="12" t="s">
        <v>77</v>
      </c>
      <c r="AY237" s="260" t="s">
        <v>139</v>
      </c>
    </row>
    <row r="238" s="2" customFormat="1" ht="21.75" customHeight="1">
      <c r="A238" s="37"/>
      <c r="B238" s="38"/>
      <c r="C238" s="231" t="s">
        <v>251</v>
      </c>
      <c r="D238" s="231" t="s">
        <v>140</v>
      </c>
      <c r="E238" s="232" t="s">
        <v>222</v>
      </c>
      <c r="F238" s="233" t="s">
        <v>223</v>
      </c>
      <c r="G238" s="234" t="s">
        <v>164</v>
      </c>
      <c r="H238" s="235">
        <v>6</v>
      </c>
      <c r="I238" s="236"/>
      <c r="J238" s="237"/>
      <c r="K238" s="238">
        <f>ROUND(P238*H238,2)</f>
        <v>0</v>
      </c>
      <c r="L238" s="233" t="s">
        <v>144</v>
      </c>
      <c r="M238" s="239"/>
      <c r="N238" s="240" t="s">
        <v>1</v>
      </c>
      <c r="O238" s="241" t="s">
        <v>40</v>
      </c>
      <c r="P238" s="242">
        <f>I238+J238</f>
        <v>0</v>
      </c>
      <c r="Q238" s="242">
        <f>ROUND(I238*H238,2)</f>
        <v>0</v>
      </c>
      <c r="R238" s="242">
        <f>ROUND(J238*H238,2)</f>
        <v>0</v>
      </c>
      <c r="S238" s="90"/>
      <c r="T238" s="243">
        <f>S238*H238</f>
        <v>0</v>
      </c>
      <c r="U238" s="243">
        <v>0.11192000000000001</v>
      </c>
      <c r="V238" s="243">
        <f>U238*H238</f>
        <v>0.67152000000000001</v>
      </c>
      <c r="W238" s="243">
        <v>0</v>
      </c>
      <c r="X238" s="244">
        <f>W238*H238</f>
        <v>0</v>
      </c>
      <c r="Y238" s="37"/>
      <c r="Z238" s="37"/>
      <c r="AA238" s="37"/>
      <c r="AB238" s="37"/>
      <c r="AC238" s="37"/>
      <c r="AD238" s="37"/>
      <c r="AE238" s="37"/>
      <c r="AR238" s="245" t="s">
        <v>145</v>
      </c>
      <c r="AT238" s="245" t="s">
        <v>140</v>
      </c>
      <c r="AU238" s="245" t="s">
        <v>85</v>
      </c>
      <c r="AY238" s="16" t="s">
        <v>139</v>
      </c>
      <c r="BE238" s="246">
        <f>IF(O238="základní",K238,0)</f>
        <v>0</v>
      </c>
      <c r="BF238" s="246">
        <f>IF(O238="snížená",K238,0)</f>
        <v>0</v>
      </c>
      <c r="BG238" s="246">
        <f>IF(O238="zákl. přenesená",K238,0)</f>
        <v>0</v>
      </c>
      <c r="BH238" s="246">
        <f>IF(O238="sníž. přenesená",K238,0)</f>
        <v>0</v>
      </c>
      <c r="BI238" s="246">
        <f>IF(O238="nulová",K238,0)</f>
        <v>0</v>
      </c>
      <c r="BJ238" s="16" t="s">
        <v>85</v>
      </c>
      <c r="BK238" s="246">
        <f>ROUND(P238*H238,2)</f>
        <v>0</v>
      </c>
      <c r="BL238" s="16" t="s">
        <v>146</v>
      </c>
      <c r="BM238" s="245" t="s">
        <v>875</v>
      </c>
    </row>
    <row r="239" s="2" customFormat="1">
      <c r="A239" s="37"/>
      <c r="B239" s="38"/>
      <c r="C239" s="39"/>
      <c r="D239" s="247" t="s">
        <v>148</v>
      </c>
      <c r="E239" s="39"/>
      <c r="F239" s="248" t="s">
        <v>223</v>
      </c>
      <c r="G239" s="39"/>
      <c r="H239" s="39"/>
      <c r="I239" s="144"/>
      <c r="J239" s="144"/>
      <c r="K239" s="39"/>
      <c r="L239" s="39"/>
      <c r="M239" s="43"/>
      <c r="N239" s="249"/>
      <c r="O239" s="250"/>
      <c r="P239" s="90"/>
      <c r="Q239" s="90"/>
      <c r="R239" s="90"/>
      <c r="S239" s="90"/>
      <c r="T239" s="90"/>
      <c r="U239" s="90"/>
      <c r="V239" s="90"/>
      <c r="W239" s="90"/>
      <c r="X239" s="91"/>
      <c r="Y239" s="37"/>
      <c r="Z239" s="37"/>
      <c r="AA239" s="37"/>
      <c r="AB239" s="37"/>
      <c r="AC239" s="37"/>
      <c r="AD239" s="37"/>
      <c r="AE239" s="37"/>
      <c r="AT239" s="16" t="s">
        <v>148</v>
      </c>
      <c r="AU239" s="16" t="s">
        <v>85</v>
      </c>
    </row>
    <row r="240" s="12" customFormat="1">
      <c r="A240" s="12"/>
      <c r="B240" s="251"/>
      <c r="C240" s="252"/>
      <c r="D240" s="247" t="s">
        <v>149</v>
      </c>
      <c r="E240" s="253" t="s">
        <v>1</v>
      </c>
      <c r="F240" s="254" t="s">
        <v>872</v>
      </c>
      <c r="G240" s="252"/>
      <c r="H240" s="253" t="s">
        <v>1</v>
      </c>
      <c r="I240" s="255"/>
      <c r="J240" s="255"/>
      <c r="K240" s="252"/>
      <c r="L240" s="252"/>
      <c r="M240" s="256"/>
      <c r="N240" s="257"/>
      <c r="O240" s="258"/>
      <c r="P240" s="258"/>
      <c r="Q240" s="258"/>
      <c r="R240" s="258"/>
      <c r="S240" s="258"/>
      <c r="T240" s="258"/>
      <c r="U240" s="258"/>
      <c r="V240" s="258"/>
      <c r="W240" s="258"/>
      <c r="X240" s="259"/>
      <c r="Y240" s="12"/>
      <c r="Z240" s="12"/>
      <c r="AA240" s="12"/>
      <c r="AB240" s="12"/>
      <c r="AC240" s="12"/>
      <c r="AD240" s="12"/>
      <c r="AE240" s="12"/>
      <c r="AT240" s="260" t="s">
        <v>149</v>
      </c>
      <c r="AU240" s="260" t="s">
        <v>85</v>
      </c>
      <c r="AV240" s="12" t="s">
        <v>85</v>
      </c>
      <c r="AW240" s="12" t="s">
        <v>5</v>
      </c>
      <c r="AX240" s="12" t="s">
        <v>77</v>
      </c>
      <c r="AY240" s="260" t="s">
        <v>139</v>
      </c>
    </row>
    <row r="241" s="13" customFormat="1">
      <c r="A241" s="13"/>
      <c r="B241" s="261"/>
      <c r="C241" s="262"/>
      <c r="D241" s="247" t="s">
        <v>149</v>
      </c>
      <c r="E241" s="263" t="s">
        <v>1</v>
      </c>
      <c r="F241" s="264" t="s">
        <v>225</v>
      </c>
      <c r="G241" s="262"/>
      <c r="H241" s="265">
        <v>6</v>
      </c>
      <c r="I241" s="266"/>
      <c r="J241" s="266"/>
      <c r="K241" s="262"/>
      <c r="L241" s="262"/>
      <c r="M241" s="267"/>
      <c r="N241" s="268"/>
      <c r="O241" s="269"/>
      <c r="P241" s="269"/>
      <c r="Q241" s="269"/>
      <c r="R241" s="269"/>
      <c r="S241" s="269"/>
      <c r="T241" s="269"/>
      <c r="U241" s="269"/>
      <c r="V241" s="269"/>
      <c r="W241" s="269"/>
      <c r="X241" s="270"/>
      <c r="Y241" s="13"/>
      <c r="Z241" s="13"/>
      <c r="AA241" s="13"/>
      <c r="AB241" s="13"/>
      <c r="AC241" s="13"/>
      <c r="AD241" s="13"/>
      <c r="AE241" s="13"/>
      <c r="AT241" s="271" t="s">
        <v>149</v>
      </c>
      <c r="AU241" s="271" t="s">
        <v>85</v>
      </c>
      <c r="AV241" s="13" t="s">
        <v>87</v>
      </c>
      <c r="AW241" s="13" t="s">
        <v>5</v>
      </c>
      <c r="AX241" s="13" t="s">
        <v>77</v>
      </c>
      <c r="AY241" s="271" t="s">
        <v>139</v>
      </c>
    </row>
    <row r="242" s="14" customFormat="1">
      <c r="A242" s="14"/>
      <c r="B242" s="272"/>
      <c r="C242" s="273"/>
      <c r="D242" s="247" t="s">
        <v>149</v>
      </c>
      <c r="E242" s="274" t="s">
        <v>1</v>
      </c>
      <c r="F242" s="275" t="s">
        <v>154</v>
      </c>
      <c r="G242" s="273"/>
      <c r="H242" s="276">
        <v>6</v>
      </c>
      <c r="I242" s="277"/>
      <c r="J242" s="277"/>
      <c r="K242" s="273"/>
      <c r="L242" s="273"/>
      <c r="M242" s="278"/>
      <c r="N242" s="279"/>
      <c r="O242" s="280"/>
      <c r="P242" s="280"/>
      <c r="Q242" s="280"/>
      <c r="R242" s="280"/>
      <c r="S242" s="280"/>
      <c r="T242" s="280"/>
      <c r="U242" s="280"/>
      <c r="V242" s="280"/>
      <c r="W242" s="280"/>
      <c r="X242" s="281"/>
      <c r="Y242" s="14"/>
      <c r="Z242" s="14"/>
      <c r="AA242" s="14"/>
      <c r="AB242" s="14"/>
      <c r="AC242" s="14"/>
      <c r="AD242" s="14"/>
      <c r="AE242" s="14"/>
      <c r="AT242" s="282" t="s">
        <v>149</v>
      </c>
      <c r="AU242" s="282" t="s">
        <v>85</v>
      </c>
      <c r="AV242" s="14" t="s">
        <v>146</v>
      </c>
      <c r="AW242" s="14" t="s">
        <v>5</v>
      </c>
      <c r="AX242" s="14" t="s">
        <v>85</v>
      </c>
      <c r="AY242" s="282" t="s">
        <v>139</v>
      </c>
    </row>
    <row r="243" s="12" customFormat="1">
      <c r="A243" s="12"/>
      <c r="B243" s="251"/>
      <c r="C243" s="252"/>
      <c r="D243" s="247" t="s">
        <v>149</v>
      </c>
      <c r="E243" s="253" t="s">
        <v>1</v>
      </c>
      <c r="F243" s="254" t="s">
        <v>155</v>
      </c>
      <c r="G243" s="252"/>
      <c r="H243" s="253" t="s">
        <v>1</v>
      </c>
      <c r="I243" s="255"/>
      <c r="J243" s="255"/>
      <c r="K243" s="252"/>
      <c r="L243" s="252"/>
      <c r="M243" s="256"/>
      <c r="N243" s="257"/>
      <c r="O243" s="258"/>
      <c r="P243" s="258"/>
      <c r="Q243" s="258"/>
      <c r="R243" s="258"/>
      <c r="S243" s="258"/>
      <c r="T243" s="258"/>
      <c r="U243" s="258"/>
      <c r="V243" s="258"/>
      <c r="W243" s="258"/>
      <c r="X243" s="259"/>
      <c r="Y243" s="12"/>
      <c r="Z243" s="12"/>
      <c r="AA243" s="12"/>
      <c r="AB243" s="12"/>
      <c r="AC243" s="12"/>
      <c r="AD243" s="12"/>
      <c r="AE243" s="12"/>
      <c r="AT243" s="260" t="s">
        <v>149</v>
      </c>
      <c r="AU243" s="260" t="s">
        <v>85</v>
      </c>
      <c r="AV243" s="12" t="s">
        <v>85</v>
      </c>
      <c r="AW243" s="12" t="s">
        <v>5</v>
      </c>
      <c r="AX243" s="12" t="s">
        <v>77</v>
      </c>
      <c r="AY243" s="260" t="s">
        <v>139</v>
      </c>
    </row>
    <row r="244" s="2" customFormat="1" ht="21.75" customHeight="1">
      <c r="A244" s="37"/>
      <c r="B244" s="38"/>
      <c r="C244" s="231" t="s">
        <v>255</v>
      </c>
      <c r="D244" s="231" t="s">
        <v>140</v>
      </c>
      <c r="E244" s="232" t="s">
        <v>227</v>
      </c>
      <c r="F244" s="233" t="s">
        <v>228</v>
      </c>
      <c r="G244" s="234" t="s">
        <v>164</v>
      </c>
      <c r="H244" s="235">
        <v>6</v>
      </c>
      <c r="I244" s="236"/>
      <c r="J244" s="237"/>
      <c r="K244" s="238">
        <f>ROUND(P244*H244,2)</f>
        <v>0</v>
      </c>
      <c r="L244" s="233" t="s">
        <v>144</v>
      </c>
      <c r="M244" s="239"/>
      <c r="N244" s="240" t="s">
        <v>1</v>
      </c>
      <c r="O244" s="241" t="s">
        <v>40</v>
      </c>
      <c r="P244" s="242">
        <f>I244+J244</f>
        <v>0</v>
      </c>
      <c r="Q244" s="242">
        <f>ROUND(I244*H244,2)</f>
        <v>0</v>
      </c>
      <c r="R244" s="242">
        <f>ROUND(J244*H244,2)</f>
        <v>0</v>
      </c>
      <c r="S244" s="90"/>
      <c r="T244" s="243">
        <f>S244*H244</f>
        <v>0</v>
      </c>
      <c r="U244" s="243">
        <v>0.11565</v>
      </c>
      <c r="V244" s="243">
        <f>U244*H244</f>
        <v>0.69389999999999996</v>
      </c>
      <c r="W244" s="243">
        <v>0</v>
      </c>
      <c r="X244" s="244">
        <f>W244*H244</f>
        <v>0</v>
      </c>
      <c r="Y244" s="37"/>
      <c r="Z244" s="37"/>
      <c r="AA244" s="37"/>
      <c r="AB244" s="37"/>
      <c r="AC244" s="37"/>
      <c r="AD244" s="37"/>
      <c r="AE244" s="37"/>
      <c r="AR244" s="245" t="s">
        <v>145</v>
      </c>
      <c r="AT244" s="245" t="s">
        <v>140</v>
      </c>
      <c r="AU244" s="245" t="s">
        <v>85</v>
      </c>
      <c r="AY244" s="16" t="s">
        <v>139</v>
      </c>
      <c r="BE244" s="246">
        <f>IF(O244="základní",K244,0)</f>
        <v>0</v>
      </c>
      <c r="BF244" s="246">
        <f>IF(O244="snížená",K244,0)</f>
        <v>0</v>
      </c>
      <c r="BG244" s="246">
        <f>IF(O244="zákl. přenesená",K244,0)</f>
        <v>0</v>
      </c>
      <c r="BH244" s="246">
        <f>IF(O244="sníž. přenesená",K244,0)</f>
        <v>0</v>
      </c>
      <c r="BI244" s="246">
        <f>IF(O244="nulová",K244,0)</f>
        <v>0</v>
      </c>
      <c r="BJ244" s="16" t="s">
        <v>85</v>
      </c>
      <c r="BK244" s="246">
        <f>ROUND(P244*H244,2)</f>
        <v>0</v>
      </c>
      <c r="BL244" s="16" t="s">
        <v>146</v>
      </c>
      <c r="BM244" s="245" t="s">
        <v>876</v>
      </c>
    </row>
    <row r="245" s="2" customFormat="1">
      <c r="A245" s="37"/>
      <c r="B245" s="38"/>
      <c r="C245" s="39"/>
      <c r="D245" s="247" t="s">
        <v>148</v>
      </c>
      <c r="E245" s="39"/>
      <c r="F245" s="248" t="s">
        <v>228</v>
      </c>
      <c r="G245" s="39"/>
      <c r="H245" s="39"/>
      <c r="I245" s="144"/>
      <c r="J245" s="144"/>
      <c r="K245" s="39"/>
      <c r="L245" s="39"/>
      <c r="M245" s="43"/>
      <c r="N245" s="249"/>
      <c r="O245" s="250"/>
      <c r="P245" s="90"/>
      <c r="Q245" s="90"/>
      <c r="R245" s="90"/>
      <c r="S245" s="90"/>
      <c r="T245" s="90"/>
      <c r="U245" s="90"/>
      <c r="V245" s="90"/>
      <c r="W245" s="90"/>
      <c r="X245" s="91"/>
      <c r="Y245" s="37"/>
      <c r="Z245" s="37"/>
      <c r="AA245" s="37"/>
      <c r="AB245" s="37"/>
      <c r="AC245" s="37"/>
      <c r="AD245" s="37"/>
      <c r="AE245" s="37"/>
      <c r="AT245" s="16" t="s">
        <v>148</v>
      </c>
      <c r="AU245" s="16" t="s">
        <v>85</v>
      </c>
    </row>
    <row r="246" s="12" customFormat="1">
      <c r="A246" s="12"/>
      <c r="B246" s="251"/>
      <c r="C246" s="252"/>
      <c r="D246" s="247" t="s">
        <v>149</v>
      </c>
      <c r="E246" s="253" t="s">
        <v>1</v>
      </c>
      <c r="F246" s="254" t="s">
        <v>872</v>
      </c>
      <c r="G246" s="252"/>
      <c r="H246" s="253" t="s">
        <v>1</v>
      </c>
      <c r="I246" s="255"/>
      <c r="J246" s="255"/>
      <c r="K246" s="252"/>
      <c r="L246" s="252"/>
      <c r="M246" s="256"/>
      <c r="N246" s="257"/>
      <c r="O246" s="258"/>
      <c r="P246" s="258"/>
      <c r="Q246" s="258"/>
      <c r="R246" s="258"/>
      <c r="S246" s="258"/>
      <c r="T246" s="258"/>
      <c r="U246" s="258"/>
      <c r="V246" s="258"/>
      <c r="W246" s="258"/>
      <c r="X246" s="259"/>
      <c r="Y246" s="12"/>
      <c r="Z246" s="12"/>
      <c r="AA246" s="12"/>
      <c r="AB246" s="12"/>
      <c r="AC246" s="12"/>
      <c r="AD246" s="12"/>
      <c r="AE246" s="12"/>
      <c r="AT246" s="260" t="s">
        <v>149</v>
      </c>
      <c r="AU246" s="260" t="s">
        <v>85</v>
      </c>
      <c r="AV246" s="12" t="s">
        <v>85</v>
      </c>
      <c r="AW246" s="12" t="s">
        <v>5</v>
      </c>
      <c r="AX246" s="12" t="s">
        <v>77</v>
      </c>
      <c r="AY246" s="260" t="s">
        <v>139</v>
      </c>
    </row>
    <row r="247" s="13" customFormat="1">
      <c r="A247" s="13"/>
      <c r="B247" s="261"/>
      <c r="C247" s="262"/>
      <c r="D247" s="247" t="s">
        <v>149</v>
      </c>
      <c r="E247" s="263" t="s">
        <v>1</v>
      </c>
      <c r="F247" s="264" t="s">
        <v>225</v>
      </c>
      <c r="G247" s="262"/>
      <c r="H247" s="265">
        <v>6</v>
      </c>
      <c r="I247" s="266"/>
      <c r="J247" s="266"/>
      <c r="K247" s="262"/>
      <c r="L247" s="262"/>
      <c r="M247" s="267"/>
      <c r="N247" s="268"/>
      <c r="O247" s="269"/>
      <c r="P247" s="269"/>
      <c r="Q247" s="269"/>
      <c r="R247" s="269"/>
      <c r="S247" s="269"/>
      <c r="T247" s="269"/>
      <c r="U247" s="269"/>
      <c r="V247" s="269"/>
      <c r="W247" s="269"/>
      <c r="X247" s="270"/>
      <c r="Y247" s="13"/>
      <c r="Z247" s="13"/>
      <c r="AA247" s="13"/>
      <c r="AB247" s="13"/>
      <c r="AC247" s="13"/>
      <c r="AD247" s="13"/>
      <c r="AE247" s="13"/>
      <c r="AT247" s="271" t="s">
        <v>149</v>
      </c>
      <c r="AU247" s="271" t="s">
        <v>85</v>
      </c>
      <c r="AV247" s="13" t="s">
        <v>87</v>
      </c>
      <c r="AW247" s="13" t="s">
        <v>5</v>
      </c>
      <c r="AX247" s="13" t="s">
        <v>77</v>
      </c>
      <c r="AY247" s="271" t="s">
        <v>139</v>
      </c>
    </row>
    <row r="248" s="14" customFormat="1">
      <c r="A248" s="14"/>
      <c r="B248" s="272"/>
      <c r="C248" s="273"/>
      <c r="D248" s="247" t="s">
        <v>149</v>
      </c>
      <c r="E248" s="274" t="s">
        <v>1</v>
      </c>
      <c r="F248" s="275" t="s">
        <v>154</v>
      </c>
      <c r="G248" s="273"/>
      <c r="H248" s="276">
        <v>6</v>
      </c>
      <c r="I248" s="277"/>
      <c r="J248" s="277"/>
      <c r="K248" s="273"/>
      <c r="L248" s="273"/>
      <c r="M248" s="278"/>
      <c r="N248" s="279"/>
      <c r="O248" s="280"/>
      <c r="P248" s="280"/>
      <c r="Q248" s="280"/>
      <c r="R248" s="280"/>
      <c r="S248" s="280"/>
      <c r="T248" s="280"/>
      <c r="U248" s="280"/>
      <c r="V248" s="280"/>
      <c r="W248" s="280"/>
      <c r="X248" s="281"/>
      <c r="Y248" s="14"/>
      <c r="Z248" s="14"/>
      <c r="AA248" s="14"/>
      <c r="AB248" s="14"/>
      <c r="AC248" s="14"/>
      <c r="AD248" s="14"/>
      <c r="AE248" s="14"/>
      <c r="AT248" s="282" t="s">
        <v>149</v>
      </c>
      <c r="AU248" s="282" t="s">
        <v>85</v>
      </c>
      <c r="AV248" s="14" t="s">
        <v>146</v>
      </c>
      <c r="AW248" s="14" t="s">
        <v>5</v>
      </c>
      <c r="AX248" s="14" t="s">
        <v>85</v>
      </c>
      <c r="AY248" s="282" t="s">
        <v>139</v>
      </c>
    </row>
    <row r="249" s="12" customFormat="1">
      <c r="A249" s="12"/>
      <c r="B249" s="251"/>
      <c r="C249" s="252"/>
      <c r="D249" s="247" t="s">
        <v>149</v>
      </c>
      <c r="E249" s="253" t="s">
        <v>1</v>
      </c>
      <c r="F249" s="254" t="s">
        <v>155</v>
      </c>
      <c r="G249" s="252"/>
      <c r="H249" s="253" t="s">
        <v>1</v>
      </c>
      <c r="I249" s="255"/>
      <c r="J249" s="255"/>
      <c r="K249" s="252"/>
      <c r="L249" s="252"/>
      <c r="M249" s="256"/>
      <c r="N249" s="257"/>
      <c r="O249" s="258"/>
      <c r="P249" s="258"/>
      <c r="Q249" s="258"/>
      <c r="R249" s="258"/>
      <c r="S249" s="258"/>
      <c r="T249" s="258"/>
      <c r="U249" s="258"/>
      <c r="V249" s="258"/>
      <c r="W249" s="258"/>
      <c r="X249" s="259"/>
      <c r="Y249" s="12"/>
      <c r="Z249" s="12"/>
      <c r="AA249" s="12"/>
      <c r="AB249" s="12"/>
      <c r="AC249" s="12"/>
      <c r="AD249" s="12"/>
      <c r="AE249" s="12"/>
      <c r="AT249" s="260" t="s">
        <v>149</v>
      </c>
      <c r="AU249" s="260" t="s">
        <v>85</v>
      </c>
      <c r="AV249" s="12" t="s">
        <v>85</v>
      </c>
      <c r="AW249" s="12" t="s">
        <v>5</v>
      </c>
      <c r="AX249" s="12" t="s">
        <v>77</v>
      </c>
      <c r="AY249" s="260" t="s">
        <v>139</v>
      </c>
    </row>
    <row r="250" s="2" customFormat="1" ht="21.75" customHeight="1">
      <c r="A250" s="37"/>
      <c r="B250" s="38"/>
      <c r="C250" s="231" t="s">
        <v>259</v>
      </c>
      <c r="D250" s="231" t="s">
        <v>140</v>
      </c>
      <c r="E250" s="232" t="s">
        <v>231</v>
      </c>
      <c r="F250" s="233" t="s">
        <v>232</v>
      </c>
      <c r="G250" s="234" t="s">
        <v>164</v>
      </c>
      <c r="H250" s="235">
        <v>4</v>
      </c>
      <c r="I250" s="236"/>
      <c r="J250" s="237"/>
      <c r="K250" s="238">
        <f>ROUND(P250*H250,2)</f>
        <v>0</v>
      </c>
      <c r="L250" s="233" t="s">
        <v>144</v>
      </c>
      <c r="M250" s="239"/>
      <c r="N250" s="240" t="s">
        <v>1</v>
      </c>
      <c r="O250" s="241" t="s">
        <v>40</v>
      </c>
      <c r="P250" s="242">
        <f>I250+J250</f>
        <v>0</v>
      </c>
      <c r="Q250" s="242">
        <f>ROUND(I250*H250,2)</f>
        <v>0</v>
      </c>
      <c r="R250" s="242">
        <f>ROUND(J250*H250,2)</f>
        <v>0</v>
      </c>
      <c r="S250" s="90"/>
      <c r="T250" s="243">
        <f>S250*H250</f>
        <v>0</v>
      </c>
      <c r="U250" s="243">
        <v>0.11938</v>
      </c>
      <c r="V250" s="243">
        <f>U250*H250</f>
        <v>0.47752</v>
      </c>
      <c r="W250" s="243">
        <v>0</v>
      </c>
      <c r="X250" s="244">
        <f>W250*H250</f>
        <v>0</v>
      </c>
      <c r="Y250" s="37"/>
      <c r="Z250" s="37"/>
      <c r="AA250" s="37"/>
      <c r="AB250" s="37"/>
      <c r="AC250" s="37"/>
      <c r="AD250" s="37"/>
      <c r="AE250" s="37"/>
      <c r="AR250" s="245" t="s">
        <v>145</v>
      </c>
      <c r="AT250" s="245" t="s">
        <v>140</v>
      </c>
      <c r="AU250" s="245" t="s">
        <v>85</v>
      </c>
      <c r="AY250" s="16" t="s">
        <v>139</v>
      </c>
      <c r="BE250" s="246">
        <f>IF(O250="základní",K250,0)</f>
        <v>0</v>
      </c>
      <c r="BF250" s="246">
        <f>IF(O250="snížená",K250,0)</f>
        <v>0</v>
      </c>
      <c r="BG250" s="246">
        <f>IF(O250="zákl. přenesená",K250,0)</f>
        <v>0</v>
      </c>
      <c r="BH250" s="246">
        <f>IF(O250="sníž. přenesená",K250,0)</f>
        <v>0</v>
      </c>
      <c r="BI250" s="246">
        <f>IF(O250="nulová",K250,0)</f>
        <v>0</v>
      </c>
      <c r="BJ250" s="16" t="s">
        <v>85</v>
      </c>
      <c r="BK250" s="246">
        <f>ROUND(P250*H250,2)</f>
        <v>0</v>
      </c>
      <c r="BL250" s="16" t="s">
        <v>146</v>
      </c>
      <c r="BM250" s="245" t="s">
        <v>877</v>
      </c>
    </row>
    <row r="251" s="2" customFormat="1">
      <c r="A251" s="37"/>
      <c r="B251" s="38"/>
      <c r="C251" s="39"/>
      <c r="D251" s="247" t="s">
        <v>148</v>
      </c>
      <c r="E251" s="39"/>
      <c r="F251" s="248" t="s">
        <v>232</v>
      </c>
      <c r="G251" s="39"/>
      <c r="H251" s="39"/>
      <c r="I251" s="144"/>
      <c r="J251" s="144"/>
      <c r="K251" s="39"/>
      <c r="L251" s="39"/>
      <c r="M251" s="43"/>
      <c r="N251" s="249"/>
      <c r="O251" s="250"/>
      <c r="P251" s="90"/>
      <c r="Q251" s="90"/>
      <c r="R251" s="90"/>
      <c r="S251" s="90"/>
      <c r="T251" s="90"/>
      <c r="U251" s="90"/>
      <c r="V251" s="90"/>
      <c r="W251" s="90"/>
      <c r="X251" s="91"/>
      <c r="Y251" s="37"/>
      <c r="Z251" s="37"/>
      <c r="AA251" s="37"/>
      <c r="AB251" s="37"/>
      <c r="AC251" s="37"/>
      <c r="AD251" s="37"/>
      <c r="AE251" s="37"/>
      <c r="AT251" s="16" t="s">
        <v>148</v>
      </c>
      <c r="AU251" s="16" t="s">
        <v>85</v>
      </c>
    </row>
    <row r="252" s="12" customFormat="1">
      <c r="A252" s="12"/>
      <c r="B252" s="251"/>
      <c r="C252" s="252"/>
      <c r="D252" s="247" t="s">
        <v>149</v>
      </c>
      <c r="E252" s="253" t="s">
        <v>1</v>
      </c>
      <c r="F252" s="254" t="s">
        <v>872</v>
      </c>
      <c r="G252" s="252"/>
      <c r="H252" s="253" t="s">
        <v>1</v>
      </c>
      <c r="I252" s="255"/>
      <c r="J252" s="255"/>
      <c r="K252" s="252"/>
      <c r="L252" s="252"/>
      <c r="M252" s="256"/>
      <c r="N252" s="257"/>
      <c r="O252" s="258"/>
      <c r="P252" s="258"/>
      <c r="Q252" s="258"/>
      <c r="R252" s="258"/>
      <c r="S252" s="258"/>
      <c r="T252" s="258"/>
      <c r="U252" s="258"/>
      <c r="V252" s="258"/>
      <c r="W252" s="258"/>
      <c r="X252" s="259"/>
      <c r="Y252" s="12"/>
      <c r="Z252" s="12"/>
      <c r="AA252" s="12"/>
      <c r="AB252" s="12"/>
      <c r="AC252" s="12"/>
      <c r="AD252" s="12"/>
      <c r="AE252" s="12"/>
      <c r="AT252" s="260" t="s">
        <v>149</v>
      </c>
      <c r="AU252" s="260" t="s">
        <v>85</v>
      </c>
      <c r="AV252" s="12" t="s">
        <v>85</v>
      </c>
      <c r="AW252" s="12" t="s">
        <v>5</v>
      </c>
      <c r="AX252" s="12" t="s">
        <v>77</v>
      </c>
      <c r="AY252" s="260" t="s">
        <v>139</v>
      </c>
    </row>
    <row r="253" s="13" customFormat="1">
      <c r="A253" s="13"/>
      <c r="B253" s="261"/>
      <c r="C253" s="262"/>
      <c r="D253" s="247" t="s">
        <v>149</v>
      </c>
      <c r="E253" s="263" t="s">
        <v>1</v>
      </c>
      <c r="F253" s="264" t="s">
        <v>234</v>
      </c>
      <c r="G253" s="262"/>
      <c r="H253" s="265">
        <v>4</v>
      </c>
      <c r="I253" s="266"/>
      <c r="J253" s="266"/>
      <c r="K253" s="262"/>
      <c r="L253" s="262"/>
      <c r="M253" s="267"/>
      <c r="N253" s="268"/>
      <c r="O253" s="269"/>
      <c r="P253" s="269"/>
      <c r="Q253" s="269"/>
      <c r="R253" s="269"/>
      <c r="S253" s="269"/>
      <c r="T253" s="269"/>
      <c r="U253" s="269"/>
      <c r="V253" s="269"/>
      <c r="W253" s="269"/>
      <c r="X253" s="270"/>
      <c r="Y253" s="13"/>
      <c r="Z253" s="13"/>
      <c r="AA253" s="13"/>
      <c r="AB253" s="13"/>
      <c r="AC253" s="13"/>
      <c r="AD253" s="13"/>
      <c r="AE253" s="13"/>
      <c r="AT253" s="271" t="s">
        <v>149</v>
      </c>
      <c r="AU253" s="271" t="s">
        <v>85</v>
      </c>
      <c r="AV253" s="13" t="s">
        <v>87</v>
      </c>
      <c r="AW253" s="13" t="s">
        <v>5</v>
      </c>
      <c r="AX253" s="13" t="s">
        <v>77</v>
      </c>
      <c r="AY253" s="271" t="s">
        <v>139</v>
      </c>
    </row>
    <row r="254" s="14" customFormat="1">
      <c r="A254" s="14"/>
      <c r="B254" s="272"/>
      <c r="C254" s="273"/>
      <c r="D254" s="247" t="s">
        <v>149</v>
      </c>
      <c r="E254" s="274" t="s">
        <v>1</v>
      </c>
      <c r="F254" s="275" t="s">
        <v>154</v>
      </c>
      <c r="G254" s="273"/>
      <c r="H254" s="276">
        <v>4</v>
      </c>
      <c r="I254" s="277"/>
      <c r="J254" s="277"/>
      <c r="K254" s="273"/>
      <c r="L254" s="273"/>
      <c r="M254" s="278"/>
      <c r="N254" s="279"/>
      <c r="O254" s="280"/>
      <c r="P254" s="280"/>
      <c r="Q254" s="280"/>
      <c r="R254" s="280"/>
      <c r="S254" s="280"/>
      <c r="T254" s="280"/>
      <c r="U254" s="280"/>
      <c r="V254" s="280"/>
      <c r="W254" s="280"/>
      <c r="X254" s="281"/>
      <c r="Y254" s="14"/>
      <c r="Z254" s="14"/>
      <c r="AA254" s="14"/>
      <c r="AB254" s="14"/>
      <c r="AC254" s="14"/>
      <c r="AD254" s="14"/>
      <c r="AE254" s="14"/>
      <c r="AT254" s="282" t="s">
        <v>149</v>
      </c>
      <c r="AU254" s="282" t="s">
        <v>85</v>
      </c>
      <c r="AV254" s="14" t="s">
        <v>146</v>
      </c>
      <c r="AW254" s="14" t="s">
        <v>5</v>
      </c>
      <c r="AX254" s="14" t="s">
        <v>85</v>
      </c>
      <c r="AY254" s="282" t="s">
        <v>139</v>
      </c>
    </row>
    <row r="255" s="12" customFormat="1">
      <c r="A255" s="12"/>
      <c r="B255" s="251"/>
      <c r="C255" s="252"/>
      <c r="D255" s="247" t="s">
        <v>149</v>
      </c>
      <c r="E255" s="253" t="s">
        <v>1</v>
      </c>
      <c r="F255" s="254" t="s">
        <v>155</v>
      </c>
      <c r="G255" s="252"/>
      <c r="H255" s="253" t="s">
        <v>1</v>
      </c>
      <c r="I255" s="255"/>
      <c r="J255" s="255"/>
      <c r="K255" s="252"/>
      <c r="L255" s="252"/>
      <c r="M255" s="256"/>
      <c r="N255" s="257"/>
      <c r="O255" s="258"/>
      <c r="P255" s="258"/>
      <c r="Q255" s="258"/>
      <c r="R255" s="258"/>
      <c r="S255" s="258"/>
      <c r="T255" s="258"/>
      <c r="U255" s="258"/>
      <c r="V255" s="258"/>
      <c r="W255" s="258"/>
      <c r="X255" s="259"/>
      <c r="Y255" s="12"/>
      <c r="Z255" s="12"/>
      <c r="AA255" s="12"/>
      <c r="AB255" s="12"/>
      <c r="AC255" s="12"/>
      <c r="AD255" s="12"/>
      <c r="AE255" s="12"/>
      <c r="AT255" s="260" t="s">
        <v>149</v>
      </c>
      <c r="AU255" s="260" t="s">
        <v>85</v>
      </c>
      <c r="AV255" s="12" t="s">
        <v>85</v>
      </c>
      <c r="AW255" s="12" t="s">
        <v>5</v>
      </c>
      <c r="AX255" s="12" t="s">
        <v>77</v>
      </c>
      <c r="AY255" s="260" t="s">
        <v>139</v>
      </c>
    </row>
    <row r="256" s="2" customFormat="1" ht="21.75" customHeight="1">
      <c r="A256" s="37"/>
      <c r="B256" s="38"/>
      <c r="C256" s="231" t="s">
        <v>8</v>
      </c>
      <c r="D256" s="231" t="s">
        <v>140</v>
      </c>
      <c r="E256" s="232" t="s">
        <v>236</v>
      </c>
      <c r="F256" s="233" t="s">
        <v>237</v>
      </c>
      <c r="G256" s="234" t="s">
        <v>164</v>
      </c>
      <c r="H256" s="235">
        <v>6</v>
      </c>
      <c r="I256" s="236"/>
      <c r="J256" s="237"/>
      <c r="K256" s="238">
        <f>ROUND(P256*H256,2)</f>
        <v>0</v>
      </c>
      <c r="L256" s="233" t="s">
        <v>144</v>
      </c>
      <c r="M256" s="239"/>
      <c r="N256" s="240" t="s">
        <v>1</v>
      </c>
      <c r="O256" s="241" t="s">
        <v>40</v>
      </c>
      <c r="P256" s="242">
        <f>I256+J256</f>
        <v>0</v>
      </c>
      <c r="Q256" s="242">
        <f>ROUND(I256*H256,2)</f>
        <v>0</v>
      </c>
      <c r="R256" s="242">
        <f>ROUND(J256*H256,2)</f>
        <v>0</v>
      </c>
      <c r="S256" s="90"/>
      <c r="T256" s="243">
        <f>S256*H256</f>
        <v>0</v>
      </c>
      <c r="U256" s="243">
        <v>0.12311999999999999</v>
      </c>
      <c r="V256" s="243">
        <f>U256*H256</f>
        <v>0.73871999999999993</v>
      </c>
      <c r="W256" s="243">
        <v>0</v>
      </c>
      <c r="X256" s="244">
        <f>W256*H256</f>
        <v>0</v>
      </c>
      <c r="Y256" s="37"/>
      <c r="Z256" s="37"/>
      <c r="AA256" s="37"/>
      <c r="AB256" s="37"/>
      <c r="AC256" s="37"/>
      <c r="AD256" s="37"/>
      <c r="AE256" s="37"/>
      <c r="AR256" s="245" t="s">
        <v>145</v>
      </c>
      <c r="AT256" s="245" t="s">
        <v>140</v>
      </c>
      <c r="AU256" s="245" t="s">
        <v>85</v>
      </c>
      <c r="AY256" s="16" t="s">
        <v>139</v>
      </c>
      <c r="BE256" s="246">
        <f>IF(O256="základní",K256,0)</f>
        <v>0</v>
      </c>
      <c r="BF256" s="246">
        <f>IF(O256="snížená",K256,0)</f>
        <v>0</v>
      </c>
      <c r="BG256" s="246">
        <f>IF(O256="zákl. přenesená",K256,0)</f>
        <v>0</v>
      </c>
      <c r="BH256" s="246">
        <f>IF(O256="sníž. přenesená",K256,0)</f>
        <v>0</v>
      </c>
      <c r="BI256" s="246">
        <f>IF(O256="nulová",K256,0)</f>
        <v>0</v>
      </c>
      <c r="BJ256" s="16" t="s">
        <v>85</v>
      </c>
      <c r="BK256" s="246">
        <f>ROUND(P256*H256,2)</f>
        <v>0</v>
      </c>
      <c r="BL256" s="16" t="s">
        <v>146</v>
      </c>
      <c r="BM256" s="245" t="s">
        <v>878</v>
      </c>
    </row>
    <row r="257" s="2" customFormat="1">
      <c r="A257" s="37"/>
      <c r="B257" s="38"/>
      <c r="C257" s="39"/>
      <c r="D257" s="247" t="s">
        <v>148</v>
      </c>
      <c r="E257" s="39"/>
      <c r="F257" s="248" t="s">
        <v>237</v>
      </c>
      <c r="G257" s="39"/>
      <c r="H257" s="39"/>
      <c r="I257" s="144"/>
      <c r="J257" s="144"/>
      <c r="K257" s="39"/>
      <c r="L257" s="39"/>
      <c r="M257" s="43"/>
      <c r="N257" s="249"/>
      <c r="O257" s="250"/>
      <c r="P257" s="90"/>
      <c r="Q257" s="90"/>
      <c r="R257" s="90"/>
      <c r="S257" s="90"/>
      <c r="T257" s="90"/>
      <c r="U257" s="90"/>
      <c r="V257" s="90"/>
      <c r="W257" s="90"/>
      <c r="X257" s="91"/>
      <c r="Y257" s="37"/>
      <c r="Z257" s="37"/>
      <c r="AA257" s="37"/>
      <c r="AB257" s="37"/>
      <c r="AC257" s="37"/>
      <c r="AD257" s="37"/>
      <c r="AE257" s="37"/>
      <c r="AT257" s="16" t="s">
        <v>148</v>
      </c>
      <c r="AU257" s="16" t="s">
        <v>85</v>
      </c>
    </row>
    <row r="258" s="12" customFormat="1">
      <c r="A258" s="12"/>
      <c r="B258" s="251"/>
      <c r="C258" s="252"/>
      <c r="D258" s="247" t="s">
        <v>149</v>
      </c>
      <c r="E258" s="253" t="s">
        <v>1</v>
      </c>
      <c r="F258" s="254" t="s">
        <v>872</v>
      </c>
      <c r="G258" s="252"/>
      <c r="H258" s="253" t="s">
        <v>1</v>
      </c>
      <c r="I258" s="255"/>
      <c r="J258" s="255"/>
      <c r="K258" s="252"/>
      <c r="L258" s="252"/>
      <c r="M258" s="256"/>
      <c r="N258" s="257"/>
      <c r="O258" s="258"/>
      <c r="P258" s="258"/>
      <c r="Q258" s="258"/>
      <c r="R258" s="258"/>
      <c r="S258" s="258"/>
      <c r="T258" s="258"/>
      <c r="U258" s="258"/>
      <c r="V258" s="258"/>
      <c r="W258" s="258"/>
      <c r="X258" s="259"/>
      <c r="Y258" s="12"/>
      <c r="Z258" s="12"/>
      <c r="AA258" s="12"/>
      <c r="AB258" s="12"/>
      <c r="AC258" s="12"/>
      <c r="AD258" s="12"/>
      <c r="AE258" s="12"/>
      <c r="AT258" s="260" t="s">
        <v>149</v>
      </c>
      <c r="AU258" s="260" t="s">
        <v>85</v>
      </c>
      <c r="AV258" s="12" t="s">
        <v>85</v>
      </c>
      <c r="AW258" s="12" t="s">
        <v>5</v>
      </c>
      <c r="AX258" s="12" t="s">
        <v>77</v>
      </c>
      <c r="AY258" s="260" t="s">
        <v>139</v>
      </c>
    </row>
    <row r="259" s="13" customFormat="1">
      <c r="A259" s="13"/>
      <c r="B259" s="261"/>
      <c r="C259" s="262"/>
      <c r="D259" s="247" t="s">
        <v>149</v>
      </c>
      <c r="E259" s="263" t="s">
        <v>1</v>
      </c>
      <c r="F259" s="264" t="s">
        <v>225</v>
      </c>
      <c r="G259" s="262"/>
      <c r="H259" s="265">
        <v>6</v>
      </c>
      <c r="I259" s="266"/>
      <c r="J259" s="266"/>
      <c r="K259" s="262"/>
      <c r="L259" s="262"/>
      <c r="M259" s="267"/>
      <c r="N259" s="268"/>
      <c r="O259" s="269"/>
      <c r="P259" s="269"/>
      <c r="Q259" s="269"/>
      <c r="R259" s="269"/>
      <c r="S259" s="269"/>
      <c r="T259" s="269"/>
      <c r="U259" s="269"/>
      <c r="V259" s="269"/>
      <c r="W259" s="269"/>
      <c r="X259" s="270"/>
      <c r="Y259" s="13"/>
      <c r="Z259" s="13"/>
      <c r="AA259" s="13"/>
      <c r="AB259" s="13"/>
      <c r="AC259" s="13"/>
      <c r="AD259" s="13"/>
      <c r="AE259" s="13"/>
      <c r="AT259" s="271" t="s">
        <v>149</v>
      </c>
      <c r="AU259" s="271" t="s">
        <v>85</v>
      </c>
      <c r="AV259" s="13" t="s">
        <v>87</v>
      </c>
      <c r="AW259" s="13" t="s">
        <v>5</v>
      </c>
      <c r="AX259" s="13" t="s">
        <v>77</v>
      </c>
      <c r="AY259" s="271" t="s">
        <v>139</v>
      </c>
    </row>
    <row r="260" s="14" customFormat="1">
      <c r="A260" s="14"/>
      <c r="B260" s="272"/>
      <c r="C260" s="273"/>
      <c r="D260" s="247" t="s">
        <v>149</v>
      </c>
      <c r="E260" s="274" t="s">
        <v>1</v>
      </c>
      <c r="F260" s="275" t="s">
        <v>154</v>
      </c>
      <c r="G260" s="273"/>
      <c r="H260" s="276">
        <v>6</v>
      </c>
      <c r="I260" s="277"/>
      <c r="J260" s="277"/>
      <c r="K260" s="273"/>
      <c r="L260" s="273"/>
      <c r="M260" s="278"/>
      <c r="N260" s="279"/>
      <c r="O260" s="280"/>
      <c r="P260" s="280"/>
      <c r="Q260" s="280"/>
      <c r="R260" s="280"/>
      <c r="S260" s="280"/>
      <c r="T260" s="280"/>
      <c r="U260" s="280"/>
      <c r="V260" s="280"/>
      <c r="W260" s="280"/>
      <c r="X260" s="281"/>
      <c r="Y260" s="14"/>
      <c r="Z260" s="14"/>
      <c r="AA260" s="14"/>
      <c r="AB260" s="14"/>
      <c r="AC260" s="14"/>
      <c r="AD260" s="14"/>
      <c r="AE260" s="14"/>
      <c r="AT260" s="282" t="s">
        <v>149</v>
      </c>
      <c r="AU260" s="282" t="s">
        <v>85</v>
      </c>
      <c r="AV260" s="14" t="s">
        <v>146</v>
      </c>
      <c r="AW260" s="14" t="s">
        <v>5</v>
      </c>
      <c r="AX260" s="14" t="s">
        <v>85</v>
      </c>
      <c r="AY260" s="282" t="s">
        <v>139</v>
      </c>
    </row>
    <row r="261" s="12" customFormat="1">
      <c r="A261" s="12"/>
      <c r="B261" s="251"/>
      <c r="C261" s="252"/>
      <c r="D261" s="247" t="s">
        <v>149</v>
      </c>
      <c r="E261" s="253" t="s">
        <v>1</v>
      </c>
      <c r="F261" s="254" t="s">
        <v>155</v>
      </c>
      <c r="G261" s="252"/>
      <c r="H261" s="253" t="s">
        <v>1</v>
      </c>
      <c r="I261" s="255"/>
      <c r="J261" s="255"/>
      <c r="K261" s="252"/>
      <c r="L261" s="252"/>
      <c r="M261" s="256"/>
      <c r="N261" s="257"/>
      <c r="O261" s="258"/>
      <c r="P261" s="258"/>
      <c r="Q261" s="258"/>
      <c r="R261" s="258"/>
      <c r="S261" s="258"/>
      <c r="T261" s="258"/>
      <c r="U261" s="258"/>
      <c r="V261" s="258"/>
      <c r="W261" s="258"/>
      <c r="X261" s="259"/>
      <c r="Y261" s="12"/>
      <c r="Z261" s="12"/>
      <c r="AA261" s="12"/>
      <c r="AB261" s="12"/>
      <c r="AC261" s="12"/>
      <c r="AD261" s="12"/>
      <c r="AE261" s="12"/>
      <c r="AT261" s="260" t="s">
        <v>149</v>
      </c>
      <c r="AU261" s="260" t="s">
        <v>85</v>
      </c>
      <c r="AV261" s="12" t="s">
        <v>85</v>
      </c>
      <c r="AW261" s="12" t="s">
        <v>5</v>
      </c>
      <c r="AX261" s="12" t="s">
        <v>77</v>
      </c>
      <c r="AY261" s="260" t="s">
        <v>139</v>
      </c>
    </row>
    <row r="262" s="2" customFormat="1" ht="21.75" customHeight="1">
      <c r="A262" s="37"/>
      <c r="B262" s="38"/>
      <c r="C262" s="231" t="s">
        <v>267</v>
      </c>
      <c r="D262" s="231" t="s">
        <v>140</v>
      </c>
      <c r="E262" s="232" t="s">
        <v>239</v>
      </c>
      <c r="F262" s="233" t="s">
        <v>240</v>
      </c>
      <c r="G262" s="234" t="s">
        <v>164</v>
      </c>
      <c r="H262" s="235">
        <v>4</v>
      </c>
      <c r="I262" s="236"/>
      <c r="J262" s="237"/>
      <c r="K262" s="238">
        <f>ROUND(P262*H262,2)</f>
        <v>0</v>
      </c>
      <c r="L262" s="233" t="s">
        <v>144</v>
      </c>
      <c r="M262" s="239"/>
      <c r="N262" s="240" t="s">
        <v>1</v>
      </c>
      <c r="O262" s="241" t="s">
        <v>40</v>
      </c>
      <c r="P262" s="242">
        <f>I262+J262</f>
        <v>0</v>
      </c>
      <c r="Q262" s="242">
        <f>ROUND(I262*H262,2)</f>
        <v>0</v>
      </c>
      <c r="R262" s="242">
        <f>ROUND(J262*H262,2)</f>
        <v>0</v>
      </c>
      <c r="S262" s="90"/>
      <c r="T262" s="243">
        <f>S262*H262</f>
        <v>0</v>
      </c>
      <c r="U262" s="243">
        <v>0.12684999999999999</v>
      </c>
      <c r="V262" s="243">
        <f>U262*H262</f>
        <v>0.50739999999999996</v>
      </c>
      <c r="W262" s="243">
        <v>0</v>
      </c>
      <c r="X262" s="244">
        <f>W262*H262</f>
        <v>0</v>
      </c>
      <c r="Y262" s="37"/>
      <c r="Z262" s="37"/>
      <c r="AA262" s="37"/>
      <c r="AB262" s="37"/>
      <c r="AC262" s="37"/>
      <c r="AD262" s="37"/>
      <c r="AE262" s="37"/>
      <c r="AR262" s="245" t="s">
        <v>145</v>
      </c>
      <c r="AT262" s="245" t="s">
        <v>140</v>
      </c>
      <c r="AU262" s="245" t="s">
        <v>85</v>
      </c>
      <c r="AY262" s="16" t="s">
        <v>139</v>
      </c>
      <c r="BE262" s="246">
        <f>IF(O262="základní",K262,0)</f>
        <v>0</v>
      </c>
      <c r="BF262" s="246">
        <f>IF(O262="snížená",K262,0)</f>
        <v>0</v>
      </c>
      <c r="BG262" s="246">
        <f>IF(O262="zákl. přenesená",K262,0)</f>
        <v>0</v>
      </c>
      <c r="BH262" s="246">
        <f>IF(O262="sníž. přenesená",K262,0)</f>
        <v>0</v>
      </c>
      <c r="BI262" s="246">
        <f>IF(O262="nulová",K262,0)</f>
        <v>0</v>
      </c>
      <c r="BJ262" s="16" t="s">
        <v>85</v>
      </c>
      <c r="BK262" s="246">
        <f>ROUND(P262*H262,2)</f>
        <v>0</v>
      </c>
      <c r="BL262" s="16" t="s">
        <v>146</v>
      </c>
      <c r="BM262" s="245" t="s">
        <v>879</v>
      </c>
    </row>
    <row r="263" s="2" customFormat="1">
      <c r="A263" s="37"/>
      <c r="B263" s="38"/>
      <c r="C263" s="39"/>
      <c r="D263" s="247" t="s">
        <v>148</v>
      </c>
      <c r="E263" s="39"/>
      <c r="F263" s="248" t="s">
        <v>240</v>
      </c>
      <c r="G263" s="39"/>
      <c r="H263" s="39"/>
      <c r="I263" s="144"/>
      <c r="J263" s="144"/>
      <c r="K263" s="39"/>
      <c r="L263" s="39"/>
      <c r="M263" s="43"/>
      <c r="N263" s="249"/>
      <c r="O263" s="250"/>
      <c r="P263" s="90"/>
      <c r="Q263" s="90"/>
      <c r="R263" s="90"/>
      <c r="S263" s="90"/>
      <c r="T263" s="90"/>
      <c r="U263" s="90"/>
      <c r="V263" s="90"/>
      <c r="W263" s="90"/>
      <c r="X263" s="91"/>
      <c r="Y263" s="37"/>
      <c r="Z263" s="37"/>
      <c r="AA263" s="37"/>
      <c r="AB263" s="37"/>
      <c r="AC263" s="37"/>
      <c r="AD263" s="37"/>
      <c r="AE263" s="37"/>
      <c r="AT263" s="16" t="s">
        <v>148</v>
      </c>
      <c r="AU263" s="16" t="s">
        <v>85</v>
      </c>
    </row>
    <row r="264" s="12" customFormat="1">
      <c r="A264" s="12"/>
      <c r="B264" s="251"/>
      <c r="C264" s="252"/>
      <c r="D264" s="247" t="s">
        <v>149</v>
      </c>
      <c r="E264" s="253" t="s">
        <v>1</v>
      </c>
      <c r="F264" s="254" t="s">
        <v>872</v>
      </c>
      <c r="G264" s="252"/>
      <c r="H264" s="253" t="s">
        <v>1</v>
      </c>
      <c r="I264" s="255"/>
      <c r="J264" s="255"/>
      <c r="K264" s="252"/>
      <c r="L264" s="252"/>
      <c r="M264" s="256"/>
      <c r="N264" s="257"/>
      <c r="O264" s="258"/>
      <c r="P264" s="258"/>
      <c r="Q264" s="258"/>
      <c r="R264" s="258"/>
      <c r="S264" s="258"/>
      <c r="T264" s="258"/>
      <c r="U264" s="258"/>
      <c r="V264" s="258"/>
      <c r="W264" s="258"/>
      <c r="X264" s="259"/>
      <c r="Y264" s="12"/>
      <c r="Z264" s="12"/>
      <c r="AA264" s="12"/>
      <c r="AB264" s="12"/>
      <c r="AC264" s="12"/>
      <c r="AD264" s="12"/>
      <c r="AE264" s="12"/>
      <c r="AT264" s="260" t="s">
        <v>149</v>
      </c>
      <c r="AU264" s="260" t="s">
        <v>85</v>
      </c>
      <c r="AV264" s="12" t="s">
        <v>85</v>
      </c>
      <c r="AW264" s="12" t="s">
        <v>5</v>
      </c>
      <c r="AX264" s="12" t="s">
        <v>77</v>
      </c>
      <c r="AY264" s="260" t="s">
        <v>139</v>
      </c>
    </row>
    <row r="265" s="13" customFormat="1">
      <c r="A265" s="13"/>
      <c r="B265" s="261"/>
      <c r="C265" s="262"/>
      <c r="D265" s="247" t="s">
        <v>149</v>
      </c>
      <c r="E265" s="263" t="s">
        <v>1</v>
      </c>
      <c r="F265" s="264" t="s">
        <v>234</v>
      </c>
      <c r="G265" s="262"/>
      <c r="H265" s="265">
        <v>4</v>
      </c>
      <c r="I265" s="266"/>
      <c r="J265" s="266"/>
      <c r="K265" s="262"/>
      <c r="L265" s="262"/>
      <c r="M265" s="267"/>
      <c r="N265" s="268"/>
      <c r="O265" s="269"/>
      <c r="P265" s="269"/>
      <c r="Q265" s="269"/>
      <c r="R265" s="269"/>
      <c r="S265" s="269"/>
      <c r="T265" s="269"/>
      <c r="U265" s="269"/>
      <c r="V265" s="269"/>
      <c r="W265" s="269"/>
      <c r="X265" s="270"/>
      <c r="Y265" s="13"/>
      <c r="Z265" s="13"/>
      <c r="AA265" s="13"/>
      <c r="AB265" s="13"/>
      <c r="AC265" s="13"/>
      <c r="AD265" s="13"/>
      <c r="AE265" s="13"/>
      <c r="AT265" s="271" t="s">
        <v>149</v>
      </c>
      <c r="AU265" s="271" t="s">
        <v>85</v>
      </c>
      <c r="AV265" s="13" t="s">
        <v>87</v>
      </c>
      <c r="AW265" s="13" t="s">
        <v>5</v>
      </c>
      <c r="AX265" s="13" t="s">
        <v>77</v>
      </c>
      <c r="AY265" s="271" t="s">
        <v>139</v>
      </c>
    </row>
    <row r="266" s="14" customFormat="1">
      <c r="A266" s="14"/>
      <c r="B266" s="272"/>
      <c r="C266" s="273"/>
      <c r="D266" s="247" t="s">
        <v>149</v>
      </c>
      <c r="E266" s="274" t="s">
        <v>1</v>
      </c>
      <c r="F266" s="275" t="s">
        <v>154</v>
      </c>
      <c r="G266" s="273"/>
      <c r="H266" s="276">
        <v>4</v>
      </c>
      <c r="I266" s="277"/>
      <c r="J266" s="277"/>
      <c r="K266" s="273"/>
      <c r="L266" s="273"/>
      <c r="M266" s="278"/>
      <c r="N266" s="279"/>
      <c r="O266" s="280"/>
      <c r="P266" s="280"/>
      <c r="Q266" s="280"/>
      <c r="R266" s="280"/>
      <c r="S266" s="280"/>
      <c r="T266" s="280"/>
      <c r="U266" s="280"/>
      <c r="V266" s="280"/>
      <c r="W266" s="280"/>
      <c r="X266" s="281"/>
      <c r="Y266" s="14"/>
      <c r="Z266" s="14"/>
      <c r="AA266" s="14"/>
      <c r="AB266" s="14"/>
      <c r="AC266" s="14"/>
      <c r="AD266" s="14"/>
      <c r="AE266" s="14"/>
      <c r="AT266" s="282" t="s">
        <v>149</v>
      </c>
      <c r="AU266" s="282" t="s">
        <v>85</v>
      </c>
      <c r="AV266" s="14" t="s">
        <v>146</v>
      </c>
      <c r="AW266" s="14" t="s">
        <v>5</v>
      </c>
      <c r="AX266" s="14" t="s">
        <v>85</v>
      </c>
      <c r="AY266" s="282" t="s">
        <v>139</v>
      </c>
    </row>
    <row r="267" s="12" customFormat="1">
      <c r="A267" s="12"/>
      <c r="B267" s="251"/>
      <c r="C267" s="252"/>
      <c r="D267" s="247" t="s">
        <v>149</v>
      </c>
      <c r="E267" s="253" t="s">
        <v>1</v>
      </c>
      <c r="F267" s="254" t="s">
        <v>155</v>
      </c>
      <c r="G267" s="252"/>
      <c r="H267" s="253" t="s">
        <v>1</v>
      </c>
      <c r="I267" s="255"/>
      <c r="J267" s="255"/>
      <c r="K267" s="252"/>
      <c r="L267" s="252"/>
      <c r="M267" s="256"/>
      <c r="N267" s="257"/>
      <c r="O267" s="258"/>
      <c r="P267" s="258"/>
      <c r="Q267" s="258"/>
      <c r="R267" s="258"/>
      <c r="S267" s="258"/>
      <c r="T267" s="258"/>
      <c r="U267" s="258"/>
      <c r="V267" s="258"/>
      <c r="W267" s="258"/>
      <c r="X267" s="259"/>
      <c r="Y267" s="12"/>
      <c r="Z267" s="12"/>
      <c r="AA267" s="12"/>
      <c r="AB267" s="12"/>
      <c r="AC267" s="12"/>
      <c r="AD267" s="12"/>
      <c r="AE267" s="12"/>
      <c r="AT267" s="260" t="s">
        <v>149</v>
      </c>
      <c r="AU267" s="260" t="s">
        <v>85</v>
      </c>
      <c r="AV267" s="12" t="s">
        <v>85</v>
      </c>
      <c r="AW267" s="12" t="s">
        <v>5</v>
      </c>
      <c r="AX267" s="12" t="s">
        <v>77</v>
      </c>
      <c r="AY267" s="260" t="s">
        <v>139</v>
      </c>
    </row>
    <row r="268" s="2" customFormat="1" ht="21.75" customHeight="1">
      <c r="A268" s="37"/>
      <c r="B268" s="38"/>
      <c r="C268" s="231" t="s">
        <v>271</v>
      </c>
      <c r="D268" s="231" t="s">
        <v>140</v>
      </c>
      <c r="E268" s="232" t="s">
        <v>243</v>
      </c>
      <c r="F268" s="233" t="s">
        <v>244</v>
      </c>
      <c r="G268" s="234" t="s">
        <v>164</v>
      </c>
      <c r="H268" s="235">
        <v>4</v>
      </c>
      <c r="I268" s="236"/>
      <c r="J268" s="237"/>
      <c r="K268" s="238">
        <f>ROUND(P268*H268,2)</f>
        <v>0</v>
      </c>
      <c r="L268" s="233" t="s">
        <v>144</v>
      </c>
      <c r="M268" s="239"/>
      <c r="N268" s="240" t="s">
        <v>1</v>
      </c>
      <c r="O268" s="241" t="s">
        <v>40</v>
      </c>
      <c r="P268" s="242">
        <f>I268+J268</f>
        <v>0</v>
      </c>
      <c r="Q268" s="242">
        <f>ROUND(I268*H268,2)</f>
        <v>0</v>
      </c>
      <c r="R268" s="242">
        <f>ROUND(J268*H268,2)</f>
        <v>0</v>
      </c>
      <c r="S268" s="90"/>
      <c r="T268" s="243">
        <f>S268*H268</f>
        <v>0</v>
      </c>
      <c r="U268" s="243">
        <v>0.13058</v>
      </c>
      <c r="V268" s="243">
        <f>U268*H268</f>
        <v>0.52232000000000001</v>
      </c>
      <c r="W268" s="243">
        <v>0</v>
      </c>
      <c r="X268" s="244">
        <f>W268*H268</f>
        <v>0</v>
      </c>
      <c r="Y268" s="37"/>
      <c r="Z268" s="37"/>
      <c r="AA268" s="37"/>
      <c r="AB268" s="37"/>
      <c r="AC268" s="37"/>
      <c r="AD268" s="37"/>
      <c r="AE268" s="37"/>
      <c r="AR268" s="245" t="s">
        <v>145</v>
      </c>
      <c r="AT268" s="245" t="s">
        <v>140</v>
      </c>
      <c r="AU268" s="245" t="s">
        <v>85</v>
      </c>
      <c r="AY268" s="16" t="s">
        <v>139</v>
      </c>
      <c r="BE268" s="246">
        <f>IF(O268="základní",K268,0)</f>
        <v>0</v>
      </c>
      <c r="BF268" s="246">
        <f>IF(O268="snížená",K268,0)</f>
        <v>0</v>
      </c>
      <c r="BG268" s="246">
        <f>IF(O268="zákl. přenesená",K268,0)</f>
        <v>0</v>
      </c>
      <c r="BH268" s="246">
        <f>IF(O268="sníž. přenesená",K268,0)</f>
        <v>0</v>
      </c>
      <c r="BI268" s="246">
        <f>IF(O268="nulová",K268,0)</f>
        <v>0</v>
      </c>
      <c r="BJ268" s="16" t="s">
        <v>85</v>
      </c>
      <c r="BK268" s="246">
        <f>ROUND(P268*H268,2)</f>
        <v>0</v>
      </c>
      <c r="BL268" s="16" t="s">
        <v>146</v>
      </c>
      <c r="BM268" s="245" t="s">
        <v>880</v>
      </c>
    </row>
    <row r="269" s="2" customFormat="1">
      <c r="A269" s="37"/>
      <c r="B269" s="38"/>
      <c r="C269" s="39"/>
      <c r="D269" s="247" t="s">
        <v>148</v>
      </c>
      <c r="E269" s="39"/>
      <c r="F269" s="248" t="s">
        <v>244</v>
      </c>
      <c r="G269" s="39"/>
      <c r="H269" s="39"/>
      <c r="I269" s="144"/>
      <c r="J269" s="144"/>
      <c r="K269" s="39"/>
      <c r="L269" s="39"/>
      <c r="M269" s="43"/>
      <c r="N269" s="249"/>
      <c r="O269" s="250"/>
      <c r="P269" s="90"/>
      <c r="Q269" s="90"/>
      <c r="R269" s="90"/>
      <c r="S269" s="90"/>
      <c r="T269" s="90"/>
      <c r="U269" s="90"/>
      <c r="V269" s="90"/>
      <c r="W269" s="90"/>
      <c r="X269" s="91"/>
      <c r="Y269" s="37"/>
      <c r="Z269" s="37"/>
      <c r="AA269" s="37"/>
      <c r="AB269" s="37"/>
      <c r="AC269" s="37"/>
      <c r="AD269" s="37"/>
      <c r="AE269" s="37"/>
      <c r="AT269" s="16" t="s">
        <v>148</v>
      </c>
      <c r="AU269" s="16" t="s">
        <v>85</v>
      </c>
    </row>
    <row r="270" s="12" customFormat="1">
      <c r="A270" s="12"/>
      <c r="B270" s="251"/>
      <c r="C270" s="252"/>
      <c r="D270" s="247" t="s">
        <v>149</v>
      </c>
      <c r="E270" s="253" t="s">
        <v>1</v>
      </c>
      <c r="F270" s="254" t="s">
        <v>872</v>
      </c>
      <c r="G270" s="252"/>
      <c r="H270" s="253" t="s">
        <v>1</v>
      </c>
      <c r="I270" s="255"/>
      <c r="J270" s="255"/>
      <c r="K270" s="252"/>
      <c r="L270" s="252"/>
      <c r="M270" s="256"/>
      <c r="N270" s="257"/>
      <c r="O270" s="258"/>
      <c r="P270" s="258"/>
      <c r="Q270" s="258"/>
      <c r="R270" s="258"/>
      <c r="S270" s="258"/>
      <c r="T270" s="258"/>
      <c r="U270" s="258"/>
      <c r="V270" s="258"/>
      <c r="W270" s="258"/>
      <c r="X270" s="259"/>
      <c r="Y270" s="12"/>
      <c r="Z270" s="12"/>
      <c r="AA270" s="12"/>
      <c r="AB270" s="12"/>
      <c r="AC270" s="12"/>
      <c r="AD270" s="12"/>
      <c r="AE270" s="12"/>
      <c r="AT270" s="260" t="s">
        <v>149</v>
      </c>
      <c r="AU270" s="260" t="s">
        <v>85</v>
      </c>
      <c r="AV270" s="12" t="s">
        <v>85</v>
      </c>
      <c r="AW270" s="12" t="s">
        <v>5</v>
      </c>
      <c r="AX270" s="12" t="s">
        <v>77</v>
      </c>
      <c r="AY270" s="260" t="s">
        <v>139</v>
      </c>
    </row>
    <row r="271" s="13" customFormat="1">
      <c r="A271" s="13"/>
      <c r="B271" s="261"/>
      <c r="C271" s="262"/>
      <c r="D271" s="247" t="s">
        <v>149</v>
      </c>
      <c r="E271" s="263" t="s">
        <v>1</v>
      </c>
      <c r="F271" s="264" t="s">
        <v>234</v>
      </c>
      <c r="G271" s="262"/>
      <c r="H271" s="265">
        <v>4</v>
      </c>
      <c r="I271" s="266"/>
      <c r="J271" s="266"/>
      <c r="K271" s="262"/>
      <c r="L271" s="262"/>
      <c r="M271" s="267"/>
      <c r="N271" s="268"/>
      <c r="O271" s="269"/>
      <c r="P271" s="269"/>
      <c r="Q271" s="269"/>
      <c r="R271" s="269"/>
      <c r="S271" s="269"/>
      <c r="T271" s="269"/>
      <c r="U271" s="269"/>
      <c r="V271" s="269"/>
      <c r="W271" s="269"/>
      <c r="X271" s="270"/>
      <c r="Y271" s="13"/>
      <c r="Z271" s="13"/>
      <c r="AA271" s="13"/>
      <c r="AB271" s="13"/>
      <c r="AC271" s="13"/>
      <c r="AD271" s="13"/>
      <c r="AE271" s="13"/>
      <c r="AT271" s="271" t="s">
        <v>149</v>
      </c>
      <c r="AU271" s="271" t="s">
        <v>85</v>
      </c>
      <c r="AV271" s="13" t="s">
        <v>87</v>
      </c>
      <c r="AW271" s="13" t="s">
        <v>5</v>
      </c>
      <c r="AX271" s="13" t="s">
        <v>77</v>
      </c>
      <c r="AY271" s="271" t="s">
        <v>139</v>
      </c>
    </row>
    <row r="272" s="14" customFormat="1">
      <c r="A272" s="14"/>
      <c r="B272" s="272"/>
      <c r="C272" s="273"/>
      <c r="D272" s="247" t="s">
        <v>149</v>
      </c>
      <c r="E272" s="274" t="s">
        <v>1</v>
      </c>
      <c r="F272" s="275" t="s">
        <v>154</v>
      </c>
      <c r="G272" s="273"/>
      <c r="H272" s="276">
        <v>4</v>
      </c>
      <c r="I272" s="277"/>
      <c r="J272" s="277"/>
      <c r="K272" s="273"/>
      <c r="L272" s="273"/>
      <c r="M272" s="278"/>
      <c r="N272" s="279"/>
      <c r="O272" s="280"/>
      <c r="P272" s="280"/>
      <c r="Q272" s="280"/>
      <c r="R272" s="280"/>
      <c r="S272" s="280"/>
      <c r="T272" s="280"/>
      <c r="U272" s="280"/>
      <c r="V272" s="280"/>
      <c r="W272" s="280"/>
      <c r="X272" s="281"/>
      <c r="Y272" s="14"/>
      <c r="Z272" s="14"/>
      <c r="AA272" s="14"/>
      <c r="AB272" s="14"/>
      <c r="AC272" s="14"/>
      <c r="AD272" s="14"/>
      <c r="AE272" s="14"/>
      <c r="AT272" s="282" t="s">
        <v>149</v>
      </c>
      <c r="AU272" s="282" t="s">
        <v>85</v>
      </c>
      <c r="AV272" s="14" t="s">
        <v>146</v>
      </c>
      <c r="AW272" s="14" t="s">
        <v>5</v>
      </c>
      <c r="AX272" s="14" t="s">
        <v>85</v>
      </c>
      <c r="AY272" s="282" t="s">
        <v>139</v>
      </c>
    </row>
    <row r="273" s="12" customFormat="1">
      <c r="A273" s="12"/>
      <c r="B273" s="251"/>
      <c r="C273" s="252"/>
      <c r="D273" s="247" t="s">
        <v>149</v>
      </c>
      <c r="E273" s="253" t="s">
        <v>1</v>
      </c>
      <c r="F273" s="254" t="s">
        <v>155</v>
      </c>
      <c r="G273" s="252"/>
      <c r="H273" s="253" t="s">
        <v>1</v>
      </c>
      <c r="I273" s="255"/>
      <c r="J273" s="255"/>
      <c r="K273" s="252"/>
      <c r="L273" s="252"/>
      <c r="M273" s="256"/>
      <c r="N273" s="257"/>
      <c r="O273" s="258"/>
      <c r="P273" s="258"/>
      <c r="Q273" s="258"/>
      <c r="R273" s="258"/>
      <c r="S273" s="258"/>
      <c r="T273" s="258"/>
      <c r="U273" s="258"/>
      <c r="V273" s="258"/>
      <c r="W273" s="258"/>
      <c r="X273" s="259"/>
      <c r="Y273" s="12"/>
      <c r="Z273" s="12"/>
      <c r="AA273" s="12"/>
      <c r="AB273" s="12"/>
      <c r="AC273" s="12"/>
      <c r="AD273" s="12"/>
      <c r="AE273" s="12"/>
      <c r="AT273" s="260" t="s">
        <v>149</v>
      </c>
      <c r="AU273" s="260" t="s">
        <v>85</v>
      </c>
      <c r="AV273" s="12" t="s">
        <v>85</v>
      </c>
      <c r="AW273" s="12" t="s">
        <v>5</v>
      </c>
      <c r="AX273" s="12" t="s">
        <v>77</v>
      </c>
      <c r="AY273" s="260" t="s">
        <v>139</v>
      </c>
    </row>
    <row r="274" s="2" customFormat="1" ht="21.75" customHeight="1">
      <c r="A274" s="37"/>
      <c r="B274" s="38"/>
      <c r="C274" s="231" t="s">
        <v>276</v>
      </c>
      <c r="D274" s="231" t="s">
        <v>140</v>
      </c>
      <c r="E274" s="232" t="s">
        <v>247</v>
      </c>
      <c r="F274" s="233" t="s">
        <v>248</v>
      </c>
      <c r="G274" s="234" t="s">
        <v>164</v>
      </c>
      <c r="H274" s="235">
        <v>4</v>
      </c>
      <c r="I274" s="236"/>
      <c r="J274" s="237"/>
      <c r="K274" s="238">
        <f>ROUND(P274*H274,2)</f>
        <v>0</v>
      </c>
      <c r="L274" s="233" t="s">
        <v>144</v>
      </c>
      <c r="M274" s="239"/>
      <c r="N274" s="240" t="s">
        <v>1</v>
      </c>
      <c r="O274" s="241" t="s">
        <v>40</v>
      </c>
      <c r="P274" s="242">
        <f>I274+J274</f>
        <v>0</v>
      </c>
      <c r="Q274" s="242">
        <f>ROUND(I274*H274,2)</f>
        <v>0</v>
      </c>
      <c r="R274" s="242">
        <f>ROUND(J274*H274,2)</f>
        <v>0</v>
      </c>
      <c r="S274" s="90"/>
      <c r="T274" s="243">
        <f>S274*H274</f>
        <v>0</v>
      </c>
      <c r="U274" s="243">
        <v>0.13431000000000001</v>
      </c>
      <c r="V274" s="243">
        <f>U274*H274</f>
        <v>0.53724000000000005</v>
      </c>
      <c r="W274" s="243">
        <v>0</v>
      </c>
      <c r="X274" s="244">
        <f>W274*H274</f>
        <v>0</v>
      </c>
      <c r="Y274" s="37"/>
      <c r="Z274" s="37"/>
      <c r="AA274" s="37"/>
      <c r="AB274" s="37"/>
      <c r="AC274" s="37"/>
      <c r="AD274" s="37"/>
      <c r="AE274" s="37"/>
      <c r="AR274" s="245" t="s">
        <v>145</v>
      </c>
      <c r="AT274" s="245" t="s">
        <v>140</v>
      </c>
      <c r="AU274" s="245" t="s">
        <v>85</v>
      </c>
      <c r="AY274" s="16" t="s">
        <v>139</v>
      </c>
      <c r="BE274" s="246">
        <f>IF(O274="základní",K274,0)</f>
        <v>0</v>
      </c>
      <c r="BF274" s="246">
        <f>IF(O274="snížená",K274,0)</f>
        <v>0</v>
      </c>
      <c r="BG274" s="246">
        <f>IF(O274="zákl. přenesená",K274,0)</f>
        <v>0</v>
      </c>
      <c r="BH274" s="246">
        <f>IF(O274="sníž. přenesená",K274,0)</f>
        <v>0</v>
      </c>
      <c r="BI274" s="246">
        <f>IF(O274="nulová",K274,0)</f>
        <v>0</v>
      </c>
      <c r="BJ274" s="16" t="s">
        <v>85</v>
      </c>
      <c r="BK274" s="246">
        <f>ROUND(P274*H274,2)</f>
        <v>0</v>
      </c>
      <c r="BL274" s="16" t="s">
        <v>146</v>
      </c>
      <c r="BM274" s="245" t="s">
        <v>881</v>
      </c>
    </row>
    <row r="275" s="2" customFormat="1">
      <c r="A275" s="37"/>
      <c r="B275" s="38"/>
      <c r="C275" s="39"/>
      <c r="D275" s="247" t="s">
        <v>148</v>
      </c>
      <c r="E275" s="39"/>
      <c r="F275" s="248" t="s">
        <v>248</v>
      </c>
      <c r="G275" s="39"/>
      <c r="H275" s="39"/>
      <c r="I275" s="144"/>
      <c r="J275" s="144"/>
      <c r="K275" s="39"/>
      <c r="L275" s="39"/>
      <c r="M275" s="43"/>
      <c r="N275" s="249"/>
      <c r="O275" s="250"/>
      <c r="P275" s="90"/>
      <c r="Q275" s="90"/>
      <c r="R275" s="90"/>
      <c r="S275" s="90"/>
      <c r="T275" s="90"/>
      <c r="U275" s="90"/>
      <c r="V275" s="90"/>
      <c r="W275" s="90"/>
      <c r="X275" s="91"/>
      <c r="Y275" s="37"/>
      <c r="Z275" s="37"/>
      <c r="AA275" s="37"/>
      <c r="AB275" s="37"/>
      <c r="AC275" s="37"/>
      <c r="AD275" s="37"/>
      <c r="AE275" s="37"/>
      <c r="AT275" s="16" t="s">
        <v>148</v>
      </c>
      <c r="AU275" s="16" t="s">
        <v>85</v>
      </c>
    </row>
    <row r="276" s="12" customFormat="1">
      <c r="A276" s="12"/>
      <c r="B276" s="251"/>
      <c r="C276" s="252"/>
      <c r="D276" s="247" t="s">
        <v>149</v>
      </c>
      <c r="E276" s="253" t="s">
        <v>1</v>
      </c>
      <c r="F276" s="254" t="s">
        <v>872</v>
      </c>
      <c r="G276" s="252"/>
      <c r="H276" s="253" t="s">
        <v>1</v>
      </c>
      <c r="I276" s="255"/>
      <c r="J276" s="255"/>
      <c r="K276" s="252"/>
      <c r="L276" s="252"/>
      <c r="M276" s="256"/>
      <c r="N276" s="257"/>
      <c r="O276" s="258"/>
      <c r="P276" s="258"/>
      <c r="Q276" s="258"/>
      <c r="R276" s="258"/>
      <c r="S276" s="258"/>
      <c r="T276" s="258"/>
      <c r="U276" s="258"/>
      <c r="V276" s="258"/>
      <c r="W276" s="258"/>
      <c r="X276" s="259"/>
      <c r="Y276" s="12"/>
      <c r="Z276" s="12"/>
      <c r="AA276" s="12"/>
      <c r="AB276" s="12"/>
      <c r="AC276" s="12"/>
      <c r="AD276" s="12"/>
      <c r="AE276" s="12"/>
      <c r="AT276" s="260" t="s">
        <v>149</v>
      </c>
      <c r="AU276" s="260" t="s">
        <v>85</v>
      </c>
      <c r="AV276" s="12" t="s">
        <v>85</v>
      </c>
      <c r="AW276" s="12" t="s">
        <v>5</v>
      </c>
      <c r="AX276" s="12" t="s">
        <v>77</v>
      </c>
      <c r="AY276" s="260" t="s">
        <v>139</v>
      </c>
    </row>
    <row r="277" s="13" customFormat="1">
      <c r="A277" s="13"/>
      <c r="B277" s="261"/>
      <c r="C277" s="262"/>
      <c r="D277" s="247" t="s">
        <v>149</v>
      </c>
      <c r="E277" s="263" t="s">
        <v>1</v>
      </c>
      <c r="F277" s="264" t="s">
        <v>234</v>
      </c>
      <c r="G277" s="262"/>
      <c r="H277" s="265">
        <v>4</v>
      </c>
      <c r="I277" s="266"/>
      <c r="J277" s="266"/>
      <c r="K277" s="262"/>
      <c r="L277" s="262"/>
      <c r="M277" s="267"/>
      <c r="N277" s="268"/>
      <c r="O277" s="269"/>
      <c r="P277" s="269"/>
      <c r="Q277" s="269"/>
      <c r="R277" s="269"/>
      <c r="S277" s="269"/>
      <c r="T277" s="269"/>
      <c r="U277" s="269"/>
      <c r="V277" s="269"/>
      <c r="W277" s="269"/>
      <c r="X277" s="270"/>
      <c r="Y277" s="13"/>
      <c r="Z277" s="13"/>
      <c r="AA277" s="13"/>
      <c r="AB277" s="13"/>
      <c r="AC277" s="13"/>
      <c r="AD277" s="13"/>
      <c r="AE277" s="13"/>
      <c r="AT277" s="271" t="s">
        <v>149</v>
      </c>
      <c r="AU277" s="271" t="s">
        <v>85</v>
      </c>
      <c r="AV277" s="13" t="s">
        <v>87</v>
      </c>
      <c r="AW277" s="13" t="s">
        <v>5</v>
      </c>
      <c r="AX277" s="13" t="s">
        <v>77</v>
      </c>
      <c r="AY277" s="271" t="s">
        <v>139</v>
      </c>
    </row>
    <row r="278" s="14" customFormat="1">
      <c r="A278" s="14"/>
      <c r="B278" s="272"/>
      <c r="C278" s="273"/>
      <c r="D278" s="247" t="s">
        <v>149</v>
      </c>
      <c r="E278" s="274" t="s">
        <v>1</v>
      </c>
      <c r="F278" s="275" t="s">
        <v>154</v>
      </c>
      <c r="G278" s="273"/>
      <c r="H278" s="276">
        <v>4</v>
      </c>
      <c r="I278" s="277"/>
      <c r="J278" s="277"/>
      <c r="K278" s="273"/>
      <c r="L278" s="273"/>
      <c r="M278" s="278"/>
      <c r="N278" s="279"/>
      <c r="O278" s="280"/>
      <c r="P278" s="280"/>
      <c r="Q278" s="280"/>
      <c r="R278" s="280"/>
      <c r="S278" s="280"/>
      <c r="T278" s="280"/>
      <c r="U278" s="280"/>
      <c r="V278" s="280"/>
      <c r="W278" s="280"/>
      <c r="X278" s="281"/>
      <c r="Y278" s="14"/>
      <c r="Z278" s="14"/>
      <c r="AA278" s="14"/>
      <c r="AB278" s="14"/>
      <c r="AC278" s="14"/>
      <c r="AD278" s="14"/>
      <c r="AE278" s="14"/>
      <c r="AT278" s="282" t="s">
        <v>149</v>
      </c>
      <c r="AU278" s="282" t="s">
        <v>85</v>
      </c>
      <c r="AV278" s="14" t="s">
        <v>146</v>
      </c>
      <c r="AW278" s="14" t="s">
        <v>5</v>
      </c>
      <c r="AX278" s="14" t="s">
        <v>85</v>
      </c>
      <c r="AY278" s="282" t="s">
        <v>139</v>
      </c>
    </row>
    <row r="279" s="12" customFormat="1">
      <c r="A279" s="12"/>
      <c r="B279" s="251"/>
      <c r="C279" s="252"/>
      <c r="D279" s="247" t="s">
        <v>149</v>
      </c>
      <c r="E279" s="253" t="s">
        <v>1</v>
      </c>
      <c r="F279" s="254" t="s">
        <v>155</v>
      </c>
      <c r="G279" s="252"/>
      <c r="H279" s="253" t="s">
        <v>1</v>
      </c>
      <c r="I279" s="255"/>
      <c r="J279" s="255"/>
      <c r="K279" s="252"/>
      <c r="L279" s="252"/>
      <c r="M279" s="256"/>
      <c r="N279" s="257"/>
      <c r="O279" s="258"/>
      <c r="P279" s="258"/>
      <c r="Q279" s="258"/>
      <c r="R279" s="258"/>
      <c r="S279" s="258"/>
      <c r="T279" s="258"/>
      <c r="U279" s="258"/>
      <c r="V279" s="258"/>
      <c r="W279" s="258"/>
      <c r="X279" s="259"/>
      <c r="Y279" s="12"/>
      <c r="Z279" s="12"/>
      <c r="AA279" s="12"/>
      <c r="AB279" s="12"/>
      <c r="AC279" s="12"/>
      <c r="AD279" s="12"/>
      <c r="AE279" s="12"/>
      <c r="AT279" s="260" t="s">
        <v>149</v>
      </c>
      <c r="AU279" s="260" t="s">
        <v>85</v>
      </c>
      <c r="AV279" s="12" t="s">
        <v>85</v>
      </c>
      <c r="AW279" s="12" t="s">
        <v>5</v>
      </c>
      <c r="AX279" s="12" t="s">
        <v>77</v>
      </c>
      <c r="AY279" s="260" t="s">
        <v>139</v>
      </c>
    </row>
    <row r="280" s="2" customFormat="1" ht="21.75" customHeight="1">
      <c r="A280" s="37"/>
      <c r="B280" s="38"/>
      <c r="C280" s="231" t="s">
        <v>280</v>
      </c>
      <c r="D280" s="231" t="s">
        <v>140</v>
      </c>
      <c r="E280" s="232" t="s">
        <v>252</v>
      </c>
      <c r="F280" s="233" t="s">
        <v>253</v>
      </c>
      <c r="G280" s="234" t="s">
        <v>164</v>
      </c>
      <c r="H280" s="235">
        <v>4</v>
      </c>
      <c r="I280" s="236"/>
      <c r="J280" s="237"/>
      <c r="K280" s="238">
        <f>ROUND(P280*H280,2)</f>
        <v>0</v>
      </c>
      <c r="L280" s="233" t="s">
        <v>144</v>
      </c>
      <c r="M280" s="239"/>
      <c r="N280" s="240" t="s">
        <v>1</v>
      </c>
      <c r="O280" s="241" t="s">
        <v>40</v>
      </c>
      <c r="P280" s="242">
        <f>I280+J280</f>
        <v>0</v>
      </c>
      <c r="Q280" s="242">
        <f>ROUND(I280*H280,2)</f>
        <v>0</v>
      </c>
      <c r="R280" s="242">
        <f>ROUND(J280*H280,2)</f>
        <v>0</v>
      </c>
      <c r="S280" s="90"/>
      <c r="T280" s="243">
        <f>S280*H280</f>
        <v>0</v>
      </c>
      <c r="U280" s="243">
        <v>0.13804</v>
      </c>
      <c r="V280" s="243">
        <f>U280*H280</f>
        <v>0.55215999999999998</v>
      </c>
      <c r="W280" s="243">
        <v>0</v>
      </c>
      <c r="X280" s="244">
        <f>W280*H280</f>
        <v>0</v>
      </c>
      <c r="Y280" s="37"/>
      <c r="Z280" s="37"/>
      <c r="AA280" s="37"/>
      <c r="AB280" s="37"/>
      <c r="AC280" s="37"/>
      <c r="AD280" s="37"/>
      <c r="AE280" s="37"/>
      <c r="AR280" s="245" t="s">
        <v>145</v>
      </c>
      <c r="AT280" s="245" t="s">
        <v>140</v>
      </c>
      <c r="AU280" s="245" t="s">
        <v>85</v>
      </c>
      <c r="AY280" s="16" t="s">
        <v>139</v>
      </c>
      <c r="BE280" s="246">
        <f>IF(O280="základní",K280,0)</f>
        <v>0</v>
      </c>
      <c r="BF280" s="246">
        <f>IF(O280="snížená",K280,0)</f>
        <v>0</v>
      </c>
      <c r="BG280" s="246">
        <f>IF(O280="zákl. přenesená",K280,0)</f>
        <v>0</v>
      </c>
      <c r="BH280" s="246">
        <f>IF(O280="sníž. přenesená",K280,0)</f>
        <v>0</v>
      </c>
      <c r="BI280" s="246">
        <f>IF(O280="nulová",K280,0)</f>
        <v>0</v>
      </c>
      <c r="BJ280" s="16" t="s">
        <v>85</v>
      </c>
      <c r="BK280" s="246">
        <f>ROUND(P280*H280,2)</f>
        <v>0</v>
      </c>
      <c r="BL280" s="16" t="s">
        <v>146</v>
      </c>
      <c r="BM280" s="245" t="s">
        <v>882</v>
      </c>
    </row>
    <row r="281" s="2" customFormat="1">
      <c r="A281" s="37"/>
      <c r="B281" s="38"/>
      <c r="C281" s="39"/>
      <c r="D281" s="247" t="s">
        <v>148</v>
      </c>
      <c r="E281" s="39"/>
      <c r="F281" s="248" t="s">
        <v>253</v>
      </c>
      <c r="G281" s="39"/>
      <c r="H281" s="39"/>
      <c r="I281" s="144"/>
      <c r="J281" s="144"/>
      <c r="K281" s="39"/>
      <c r="L281" s="39"/>
      <c r="M281" s="43"/>
      <c r="N281" s="249"/>
      <c r="O281" s="250"/>
      <c r="P281" s="90"/>
      <c r="Q281" s="90"/>
      <c r="R281" s="90"/>
      <c r="S281" s="90"/>
      <c r="T281" s="90"/>
      <c r="U281" s="90"/>
      <c r="V281" s="90"/>
      <c r="W281" s="90"/>
      <c r="X281" s="91"/>
      <c r="Y281" s="37"/>
      <c r="Z281" s="37"/>
      <c r="AA281" s="37"/>
      <c r="AB281" s="37"/>
      <c r="AC281" s="37"/>
      <c r="AD281" s="37"/>
      <c r="AE281" s="37"/>
      <c r="AT281" s="16" t="s">
        <v>148</v>
      </c>
      <c r="AU281" s="16" t="s">
        <v>85</v>
      </c>
    </row>
    <row r="282" s="12" customFormat="1">
      <c r="A282" s="12"/>
      <c r="B282" s="251"/>
      <c r="C282" s="252"/>
      <c r="D282" s="247" t="s">
        <v>149</v>
      </c>
      <c r="E282" s="253" t="s">
        <v>1</v>
      </c>
      <c r="F282" s="254" t="s">
        <v>872</v>
      </c>
      <c r="G282" s="252"/>
      <c r="H282" s="253" t="s">
        <v>1</v>
      </c>
      <c r="I282" s="255"/>
      <c r="J282" s="255"/>
      <c r="K282" s="252"/>
      <c r="L282" s="252"/>
      <c r="M282" s="256"/>
      <c r="N282" s="257"/>
      <c r="O282" s="258"/>
      <c r="P282" s="258"/>
      <c r="Q282" s="258"/>
      <c r="R282" s="258"/>
      <c r="S282" s="258"/>
      <c r="T282" s="258"/>
      <c r="U282" s="258"/>
      <c r="V282" s="258"/>
      <c r="W282" s="258"/>
      <c r="X282" s="259"/>
      <c r="Y282" s="12"/>
      <c r="Z282" s="12"/>
      <c r="AA282" s="12"/>
      <c r="AB282" s="12"/>
      <c r="AC282" s="12"/>
      <c r="AD282" s="12"/>
      <c r="AE282" s="12"/>
      <c r="AT282" s="260" t="s">
        <v>149</v>
      </c>
      <c r="AU282" s="260" t="s">
        <v>85</v>
      </c>
      <c r="AV282" s="12" t="s">
        <v>85</v>
      </c>
      <c r="AW282" s="12" t="s">
        <v>5</v>
      </c>
      <c r="AX282" s="12" t="s">
        <v>77</v>
      </c>
      <c r="AY282" s="260" t="s">
        <v>139</v>
      </c>
    </row>
    <row r="283" s="13" customFormat="1">
      <c r="A283" s="13"/>
      <c r="B283" s="261"/>
      <c r="C283" s="262"/>
      <c r="D283" s="247" t="s">
        <v>149</v>
      </c>
      <c r="E283" s="263" t="s">
        <v>1</v>
      </c>
      <c r="F283" s="264" t="s">
        <v>234</v>
      </c>
      <c r="G283" s="262"/>
      <c r="H283" s="265">
        <v>4</v>
      </c>
      <c r="I283" s="266"/>
      <c r="J283" s="266"/>
      <c r="K283" s="262"/>
      <c r="L283" s="262"/>
      <c r="M283" s="267"/>
      <c r="N283" s="268"/>
      <c r="O283" s="269"/>
      <c r="P283" s="269"/>
      <c r="Q283" s="269"/>
      <c r="R283" s="269"/>
      <c r="S283" s="269"/>
      <c r="T283" s="269"/>
      <c r="U283" s="269"/>
      <c r="V283" s="269"/>
      <c r="W283" s="269"/>
      <c r="X283" s="270"/>
      <c r="Y283" s="13"/>
      <c r="Z283" s="13"/>
      <c r="AA283" s="13"/>
      <c r="AB283" s="13"/>
      <c r="AC283" s="13"/>
      <c r="AD283" s="13"/>
      <c r="AE283" s="13"/>
      <c r="AT283" s="271" t="s">
        <v>149</v>
      </c>
      <c r="AU283" s="271" t="s">
        <v>85</v>
      </c>
      <c r="AV283" s="13" t="s">
        <v>87</v>
      </c>
      <c r="AW283" s="13" t="s">
        <v>5</v>
      </c>
      <c r="AX283" s="13" t="s">
        <v>77</v>
      </c>
      <c r="AY283" s="271" t="s">
        <v>139</v>
      </c>
    </row>
    <row r="284" s="14" customFormat="1">
      <c r="A284" s="14"/>
      <c r="B284" s="272"/>
      <c r="C284" s="273"/>
      <c r="D284" s="247" t="s">
        <v>149</v>
      </c>
      <c r="E284" s="274" t="s">
        <v>1</v>
      </c>
      <c r="F284" s="275" t="s">
        <v>154</v>
      </c>
      <c r="G284" s="273"/>
      <c r="H284" s="276">
        <v>4</v>
      </c>
      <c r="I284" s="277"/>
      <c r="J284" s="277"/>
      <c r="K284" s="273"/>
      <c r="L284" s="273"/>
      <c r="M284" s="278"/>
      <c r="N284" s="279"/>
      <c r="O284" s="280"/>
      <c r="P284" s="280"/>
      <c r="Q284" s="280"/>
      <c r="R284" s="280"/>
      <c r="S284" s="280"/>
      <c r="T284" s="280"/>
      <c r="U284" s="280"/>
      <c r="V284" s="280"/>
      <c r="W284" s="280"/>
      <c r="X284" s="281"/>
      <c r="Y284" s="14"/>
      <c r="Z284" s="14"/>
      <c r="AA284" s="14"/>
      <c r="AB284" s="14"/>
      <c r="AC284" s="14"/>
      <c r="AD284" s="14"/>
      <c r="AE284" s="14"/>
      <c r="AT284" s="282" t="s">
        <v>149</v>
      </c>
      <c r="AU284" s="282" t="s">
        <v>85</v>
      </c>
      <c r="AV284" s="14" t="s">
        <v>146</v>
      </c>
      <c r="AW284" s="14" t="s">
        <v>5</v>
      </c>
      <c r="AX284" s="14" t="s">
        <v>85</v>
      </c>
      <c r="AY284" s="282" t="s">
        <v>139</v>
      </c>
    </row>
    <row r="285" s="12" customFormat="1">
      <c r="A285" s="12"/>
      <c r="B285" s="251"/>
      <c r="C285" s="252"/>
      <c r="D285" s="247" t="s">
        <v>149</v>
      </c>
      <c r="E285" s="253" t="s">
        <v>1</v>
      </c>
      <c r="F285" s="254" t="s">
        <v>155</v>
      </c>
      <c r="G285" s="252"/>
      <c r="H285" s="253" t="s">
        <v>1</v>
      </c>
      <c r="I285" s="255"/>
      <c r="J285" s="255"/>
      <c r="K285" s="252"/>
      <c r="L285" s="252"/>
      <c r="M285" s="256"/>
      <c r="N285" s="257"/>
      <c r="O285" s="258"/>
      <c r="P285" s="258"/>
      <c r="Q285" s="258"/>
      <c r="R285" s="258"/>
      <c r="S285" s="258"/>
      <c r="T285" s="258"/>
      <c r="U285" s="258"/>
      <c r="V285" s="258"/>
      <c r="W285" s="258"/>
      <c r="X285" s="259"/>
      <c r="Y285" s="12"/>
      <c r="Z285" s="12"/>
      <c r="AA285" s="12"/>
      <c r="AB285" s="12"/>
      <c r="AC285" s="12"/>
      <c r="AD285" s="12"/>
      <c r="AE285" s="12"/>
      <c r="AT285" s="260" t="s">
        <v>149</v>
      </c>
      <c r="AU285" s="260" t="s">
        <v>85</v>
      </c>
      <c r="AV285" s="12" t="s">
        <v>85</v>
      </c>
      <c r="AW285" s="12" t="s">
        <v>5</v>
      </c>
      <c r="AX285" s="12" t="s">
        <v>77</v>
      </c>
      <c r="AY285" s="260" t="s">
        <v>139</v>
      </c>
    </row>
    <row r="286" s="2" customFormat="1" ht="21.75" customHeight="1">
      <c r="A286" s="37"/>
      <c r="B286" s="38"/>
      <c r="C286" s="231" t="s">
        <v>286</v>
      </c>
      <c r="D286" s="231" t="s">
        <v>140</v>
      </c>
      <c r="E286" s="232" t="s">
        <v>256</v>
      </c>
      <c r="F286" s="233" t="s">
        <v>257</v>
      </c>
      <c r="G286" s="234" t="s">
        <v>164</v>
      </c>
      <c r="H286" s="235">
        <v>4</v>
      </c>
      <c r="I286" s="236"/>
      <c r="J286" s="237"/>
      <c r="K286" s="238">
        <f>ROUND(P286*H286,2)</f>
        <v>0</v>
      </c>
      <c r="L286" s="233" t="s">
        <v>144</v>
      </c>
      <c r="M286" s="239"/>
      <c r="N286" s="240" t="s">
        <v>1</v>
      </c>
      <c r="O286" s="241" t="s">
        <v>40</v>
      </c>
      <c r="P286" s="242">
        <f>I286+J286</f>
        <v>0</v>
      </c>
      <c r="Q286" s="242">
        <f>ROUND(I286*H286,2)</f>
        <v>0</v>
      </c>
      <c r="R286" s="242">
        <f>ROUND(J286*H286,2)</f>
        <v>0</v>
      </c>
      <c r="S286" s="90"/>
      <c r="T286" s="243">
        <f>S286*H286</f>
        <v>0</v>
      </c>
      <c r="U286" s="243">
        <v>0.14177000000000001</v>
      </c>
      <c r="V286" s="243">
        <f>U286*H286</f>
        <v>0.56708000000000003</v>
      </c>
      <c r="W286" s="243">
        <v>0</v>
      </c>
      <c r="X286" s="244">
        <f>W286*H286</f>
        <v>0</v>
      </c>
      <c r="Y286" s="37"/>
      <c r="Z286" s="37"/>
      <c r="AA286" s="37"/>
      <c r="AB286" s="37"/>
      <c r="AC286" s="37"/>
      <c r="AD286" s="37"/>
      <c r="AE286" s="37"/>
      <c r="AR286" s="245" t="s">
        <v>145</v>
      </c>
      <c r="AT286" s="245" t="s">
        <v>140</v>
      </c>
      <c r="AU286" s="245" t="s">
        <v>85</v>
      </c>
      <c r="AY286" s="16" t="s">
        <v>139</v>
      </c>
      <c r="BE286" s="246">
        <f>IF(O286="základní",K286,0)</f>
        <v>0</v>
      </c>
      <c r="BF286" s="246">
        <f>IF(O286="snížená",K286,0)</f>
        <v>0</v>
      </c>
      <c r="BG286" s="246">
        <f>IF(O286="zákl. přenesená",K286,0)</f>
        <v>0</v>
      </c>
      <c r="BH286" s="246">
        <f>IF(O286="sníž. přenesená",K286,0)</f>
        <v>0</v>
      </c>
      <c r="BI286" s="246">
        <f>IF(O286="nulová",K286,0)</f>
        <v>0</v>
      </c>
      <c r="BJ286" s="16" t="s">
        <v>85</v>
      </c>
      <c r="BK286" s="246">
        <f>ROUND(P286*H286,2)</f>
        <v>0</v>
      </c>
      <c r="BL286" s="16" t="s">
        <v>146</v>
      </c>
      <c r="BM286" s="245" t="s">
        <v>883</v>
      </c>
    </row>
    <row r="287" s="2" customFormat="1">
      <c r="A287" s="37"/>
      <c r="B287" s="38"/>
      <c r="C287" s="39"/>
      <c r="D287" s="247" t="s">
        <v>148</v>
      </c>
      <c r="E287" s="39"/>
      <c r="F287" s="248" t="s">
        <v>257</v>
      </c>
      <c r="G287" s="39"/>
      <c r="H287" s="39"/>
      <c r="I287" s="144"/>
      <c r="J287" s="144"/>
      <c r="K287" s="39"/>
      <c r="L287" s="39"/>
      <c r="M287" s="43"/>
      <c r="N287" s="249"/>
      <c r="O287" s="250"/>
      <c r="P287" s="90"/>
      <c r="Q287" s="90"/>
      <c r="R287" s="90"/>
      <c r="S287" s="90"/>
      <c r="T287" s="90"/>
      <c r="U287" s="90"/>
      <c r="V287" s="90"/>
      <c r="W287" s="90"/>
      <c r="X287" s="91"/>
      <c r="Y287" s="37"/>
      <c r="Z287" s="37"/>
      <c r="AA287" s="37"/>
      <c r="AB287" s="37"/>
      <c r="AC287" s="37"/>
      <c r="AD287" s="37"/>
      <c r="AE287" s="37"/>
      <c r="AT287" s="16" t="s">
        <v>148</v>
      </c>
      <c r="AU287" s="16" t="s">
        <v>85</v>
      </c>
    </row>
    <row r="288" s="12" customFormat="1">
      <c r="A288" s="12"/>
      <c r="B288" s="251"/>
      <c r="C288" s="252"/>
      <c r="D288" s="247" t="s">
        <v>149</v>
      </c>
      <c r="E288" s="253" t="s">
        <v>1</v>
      </c>
      <c r="F288" s="254" t="s">
        <v>872</v>
      </c>
      <c r="G288" s="252"/>
      <c r="H288" s="253" t="s">
        <v>1</v>
      </c>
      <c r="I288" s="255"/>
      <c r="J288" s="255"/>
      <c r="K288" s="252"/>
      <c r="L288" s="252"/>
      <c r="M288" s="256"/>
      <c r="N288" s="257"/>
      <c r="O288" s="258"/>
      <c r="P288" s="258"/>
      <c r="Q288" s="258"/>
      <c r="R288" s="258"/>
      <c r="S288" s="258"/>
      <c r="T288" s="258"/>
      <c r="U288" s="258"/>
      <c r="V288" s="258"/>
      <c r="W288" s="258"/>
      <c r="X288" s="259"/>
      <c r="Y288" s="12"/>
      <c r="Z288" s="12"/>
      <c r="AA288" s="12"/>
      <c r="AB288" s="12"/>
      <c r="AC288" s="12"/>
      <c r="AD288" s="12"/>
      <c r="AE288" s="12"/>
      <c r="AT288" s="260" t="s">
        <v>149</v>
      </c>
      <c r="AU288" s="260" t="s">
        <v>85</v>
      </c>
      <c r="AV288" s="12" t="s">
        <v>85</v>
      </c>
      <c r="AW288" s="12" t="s">
        <v>5</v>
      </c>
      <c r="AX288" s="12" t="s">
        <v>77</v>
      </c>
      <c r="AY288" s="260" t="s">
        <v>139</v>
      </c>
    </row>
    <row r="289" s="13" customFormat="1">
      <c r="A289" s="13"/>
      <c r="B289" s="261"/>
      <c r="C289" s="262"/>
      <c r="D289" s="247" t="s">
        <v>149</v>
      </c>
      <c r="E289" s="263" t="s">
        <v>1</v>
      </c>
      <c r="F289" s="264" t="s">
        <v>234</v>
      </c>
      <c r="G289" s="262"/>
      <c r="H289" s="265">
        <v>4</v>
      </c>
      <c r="I289" s="266"/>
      <c r="J289" s="266"/>
      <c r="K289" s="262"/>
      <c r="L289" s="262"/>
      <c r="M289" s="267"/>
      <c r="N289" s="268"/>
      <c r="O289" s="269"/>
      <c r="P289" s="269"/>
      <c r="Q289" s="269"/>
      <c r="R289" s="269"/>
      <c r="S289" s="269"/>
      <c r="T289" s="269"/>
      <c r="U289" s="269"/>
      <c r="V289" s="269"/>
      <c r="W289" s="269"/>
      <c r="X289" s="270"/>
      <c r="Y289" s="13"/>
      <c r="Z289" s="13"/>
      <c r="AA289" s="13"/>
      <c r="AB289" s="13"/>
      <c r="AC289" s="13"/>
      <c r="AD289" s="13"/>
      <c r="AE289" s="13"/>
      <c r="AT289" s="271" t="s">
        <v>149</v>
      </c>
      <c r="AU289" s="271" t="s">
        <v>85</v>
      </c>
      <c r="AV289" s="13" t="s">
        <v>87</v>
      </c>
      <c r="AW289" s="13" t="s">
        <v>5</v>
      </c>
      <c r="AX289" s="13" t="s">
        <v>77</v>
      </c>
      <c r="AY289" s="271" t="s">
        <v>139</v>
      </c>
    </row>
    <row r="290" s="14" customFormat="1">
      <c r="A290" s="14"/>
      <c r="B290" s="272"/>
      <c r="C290" s="273"/>
      <c r="D290" s="247" t="s">
        <v>149</v>
      </c>
      <c r="E290" s="274" t="s">
        <v>1</v>
      </c>
      <c r="F290" s="275" t="s">
        <v>154</v>
      </c>
      <c r="G290" s="273"/>
      <c r="H290" s="276">
        <v>4</v>
      </c>
      <c r="I290" s="277"/>
      <c r="J290" s="277"/>
      <c r="K290" s="273"/>
      <c r="L290" s="273"/>
      <c r="M290" s="278"/>
      <c r="N290" s="279"/>
      <c r="O290" s="280"/>
      <c r="P290" s="280"/>
      <c r="Q290" s="280"/>
      <c r="R290" s="280"/>
      <c r="S290" s="280"/>
      <c r="T290" s="280"/>
      <c r="U290" s="280"/>
      <c r="V290" s="280"/>
      <c r="W290" s="280"/>
      <c r="X290" s="281"/>
      <c r="Y290" s="14"/>
      <c r="Z290" s="14"/>
      <c r="AA290" s="14"/>
      <c r="AB290" s="14"/>
      <c r="AC290" s="14"/>
      <c r="AD290" s="14"/>
      <c r="AE290" s="14"/>
      <c r="AT290" s="282" t="s">
        <v>149</v>
      </c>
      <c r="AU290" s="282" t="s">
        <v>85</v>
      </c>
      <c r="AV290" s="14" t="s">
        <v>146</v>
      </c>
      <c r="AW290" s="14" t="s">
        <v>5</v>
      </c>
      <c r="AX290" s="14" t="s">
        <v>85</v>
      </c>
      <c r="AY290" s="282" t="s">
        <v>139</v>
      </c>
    </row>
    <row r="291" s="12" customFormat="1">
      <c r="A291" s="12"/>
      <c r="B291" s="251"/>
      <c r="C291" s="252"/>
      <c r="D291" s="247" t="s">
        <v>149</v>
      </c>
      <c r="E291" s="253" t="s">
        <v>1</v>
      </c>
      <c r="F291" s="254" t="s">
        <v>155</v>
      </c>
      <c r="G291" s="252"/>
      <c r="H291" s="253" t="s">
        <v>1</v>
      </c>
      <c r="I291" s="255"/>
      <c r="J291" s="255"/>
      <c r="K291" s="252"/>
      <c r="L291" s="252"/>
      <c r="M291" s="256"/>
      <c r="N291" s="257"/>
      <c r="O291" s="258"/>
      <c r="P291" s="258"/>
      <c r="Q291" s="258"/>
      <c r="R291" s="258"/>
      <c r="S291" s="258"/>
      <c r="T291" s="258"/>
      <c r="U291" s="258"/>
      <c r="V291" s="258"/>
      <c r="W291" s="258"/>
      <c r="X291" s="259"/>
      <c r="Y291" s="12"/>
      <c r="Z291" s="12"/>
      <c r="AA291" s="12"/>
      <c r="AB291" s="12"/>
      <c r="AC291" s="12"/>
      <c r="AD291" s="12"/>
      <c r="AE291" s="12"/>
      <c r="AT291" s="260" t="s">
        <v>149</v>
      </c>
      <c r="AU291" s="260" t="s">
        <v>85</v>
      </c>
      <c r="AV291" s="12" t="s">
        <v>85</v>
      </c>
      <c r="AW291" s="12" t="s">
        <v>5</v>
      </c>
      <c r="AX291" s="12" t="s">
        <v>77</v>
      </c>
      <c r="AY291" s="260" t="s">
        <v>139</v>
      </c>
    </row>
    <row r="292" s="2" customFormat="1" ht="21.75" customHeight="1">
      <c r="A292" s="37"/>
      <c r="B292" s="38"/>
      <c r="C292" s="231" t="s">
        <v>291</v>
      </c>
      <c r="D292" s="231" t="s">
        <v>140</v>
      </c>
      <c r="E292" s="232" t="s">
        <v>260</v>
      </c>
      <c r="F292" s="233" t="s">
        <v>261</v>
      </c>
      <c r="G292" s="234" t="s">
        <v>164</v>
      </c>
      <c r="H292" s="235">
        <v>4</v>
      </c>
      <c r="I292" s="236"/>
      <c r="J292" s="237"/>
      <c r="K292" s="238">
        <f>ROUND(P292*H292,2)</f>
        <v>0</v>
      </c>
      <c r="L292" s="233" t="s">
        <v>144</v>
      </c>
      <c r="M292" s="239"/>
      <c r="N292" s="240" t="s">
        <v>1</v>
      </c>
      <c r="O292" s="241" t="s">
        <v>40</v>
      </c>
      <c r="P292" s="242">
        <f>I292+J292</f>
        <v>0</v>
      </c>
      <c r="Q292" s="242">
        <f>ROUND(I292*H292,2)</f>
        <v>0</v>
      </c>
      <c r="R292" s="242">
        <f>ROUND(J292*H292,2)</f>
        <v>0</v>
      </c>
      <c r="S292" s="90"/>
      <c r="T292" s="243">
        <f>S292*H292</f>
        <v>0</v>
      </c>
      <c r="U292" s="243">
        <v>0.14549999999999999</v>
      </c>
      <c r="V292" s="243">
        <f>U292*H292</f>
        <v>0.58199999999999996</v>
      </c>
      <c r="W292" s="243">
        <v>0</v>
      </c>
      <c r="X292" s="244">
        <f>W292*H292</f>
        <v>0</v>
      </c>
      <c r="Y292" s="37"/>
      <c r="Z292" s="37"/>
      <c r="AA292" s="37"/>
      <c r="AB292" s="37"/>
      <c r="AC292" s="37"/>
      <c r="AD292" s="37"/>
      <c r="AE292" s="37"/>
      <c r="AR292" s="245" t="s">
        <v>145</v>
      </c>
      <c r="AT292" s="245" t="s">
        <v>140</v>
      </c>
      <c r="AU292" s="245" t="s">
        <v>85</v>
      </c>
      <c r="AY292" s="16" t="s">
        <v>139</v>
      </c>
      <c r="BE292" s="246">
        <f>IF(O292="základní",K292,0)</f>
        <v>0</v>
      </c>
      <c r="BF292" s="246">
        <f>IF(O292="snížená",K292,0)</f>
        <v>0</v>
      </c>
      <c r="BG292" s="246">
        <f>IF(O292="zákl. přenesená",K292,0)</f>
        <v>0</v>
      </c>
      <c r="BH292" s="246">
        <f>IF(O292="sníž. přenesená",K292,0)</f>
        <v>0</v>
      </c>
      <c r="BI292" s="246">
        <f>IF(O292="nulová",K292,0)</f>
        <v>0</v>
      </c>
      <c r="BJ292" s="16" t="s">
        <v>85</v>
      </c>
      <c r="BK292" s="246">
        <f>ROUND(P292*H292,2)</f>
        <v>0</v>
      </c>
      <c r="BL292" s="16" t="s">
        <v>146</v>
      </c>
      <c r="BM292" s="245" t="s">
        <v>884</v>
      </c>
    </row>
    <row r="293" s="2" customFormat="1">
      <c r="A293" s="37"/>
      <c r="B293" s="38"/>
      <c r="C293" s="39"/>
      <c r="D293" s="247" t="s">
        <v>148</v>
      </c>
      <c r="E293" s="39"/>
      <c r="F293" s="248" t="s">
        <v>261</v>
      </c>
      <c r="G293" s="39"/>
      <c r="H293" s="39"/>
      <c r="I293" s="144"/>
      <c r="J293" s="144"/>
      <c r="K293" s="39"/>
      <c r="L293" s="39"/>
      <c r="M293" s="43"/>
      <c r="N293" s="249"/>
      <c r="O293" s="250"/>
      <c r="P293" s="90"/>
      <c r="Q293" s="90"/>
      <c r="R293" s="90"/>
      <c r="S293" s="90"/>
      <c r="T293" s="90"/>
      <c r="U293" s="90"/>
      <c r="V293" s="90"/>
      <c r="W293" s="90"/>
      <c r="X293" s="91"/>
      <c r="Y293" s="37"/>
      <c r="Z293" s="37"/>
      <c r="AA293" s="37"/>
      <c r="AB293" s="37"/>
      <c r="AC293" s="37"/>
      <c r="AD293" s="37"/>
      <c r="AE293" s="37"/>
      <c r="AT293" s="16" t="s">
        <v>148</v>
      </c>
      <c r="AU293" s="16" t="s">
        <v>85</v>
      </c>
    </row>
    <row r="294" s="12" customFormat="1">
      <c r="A294" s="12"/>
      <c r="B294" s="251"/>
      <c r="C294" s="252"/>
      <c r="D294" s="247" t="s">
        <v>149</v>
      </c>
      <c r="E294" s="253" t="s">
        <v>1</v>
      </c>
      <c r="F294" s="254" t="s">
        <v>872</v>
      </c>
      <c r="G294" s="252"/>
      <c r="H294" s="253" t="s">
        <v>1</v>
      </c>
      <c r="I294" s="255"/>
      <c r="J294" s="255"/>
      <c r="K294" s="252"/>
      <c r="L294" s="252"/>
      <c r="M294" s="256"/>
      <c r="N294" s="257"/>
      <c r="O294" s="258"/>
      <c r="P294" s="258"/>
      <c r="Q294" s="258"/>
      <c r="R294" s="258"/>
      <c r="S294" s="258"/>
      <c r="T294" s="258"/>
      <c r="U294" s="258"/>
      <c r="V294" s="258"/>
      <c r="W294" s="258"/>
      <c r="X294" s="259"/>
      <c r="Y294" s="12"/>
      <c r="Z294" s="12"/>
      <c r="AA294" s="12"/>
      <c r="AB294" s="12"/>
      <c r="AC294" s="12"/>
      <c r="AD294" s="12"/>
      <c r="AE294" s="12"/>
      <c r="AT294" s="260" t="s">
        <v>149</v>
      </c>
      <c r="AU294" s="260" t="s">
        <v>85</v>
      </c>
      <c r="AV294" s="12" t="s">
        <v>85</v>
      </c>
      <c r="AW294" s="12" t="s">
        <v>5</v>
      </c>
      <c r="AX294" s="12" t="s">
        <v>77</v>
      </c>
      <c r="AY294" s="260" t="s">
        <v>139</v>
      </c>
    </row>
    <row r="295" s="13" customFormat="1">
      <c r="A295" s="13"/>
      <c r="B295" s="261"/>
      <c r="C295" s="262"/>
      <c r="D295" s="247" t="s">
        <v>149</v>
      </c>
      <c r="E295" s="263" t="s">
        <v>1</v>
      </c>
      <c r="F295" s="264" t="s">
        <v>234</v>
      </c>
      <c r="G295" s="262"/>
      <c r="H295" s="265">
        <v>4</v>
      </c>
      <c r="I295" s="266"/>
      <c r="J295" s="266"/>
      <c r="K295" s="262"/>
      <c r="L295" s="262"/>
      <c r="M295" s="267"/>
      <c r="N295" s="268"/>
      <c r="O295" s="269"/>
      <c r="P295" s="269"/>
      <c r="Q295" s="269"/>
      <c r="R295" s="269"/>
      <c r="S295" s="269"/>
      <c r="T295" s="269"/>
      <c r="U295" s="269"/>
      <c r="V295" s="269"/>
      <c r="W295" s="269"/>
      <c r="X295" s="270"/>
      <c r="Y295" s="13"/>
      <c r="Z295" s="13"/>
      <c r="AA295" s="13"/>
      <c r="AB295" s="13"/>
      <c r="AC295" s="13"/>
      <c r="AD295" s="13"/>
      <c r="AE295" s="13"/>
      <c r="AT295" s="271" t="s">
        <v>149</v>
      </c>
      <c r="AU295" s="271" t="s">
        <v>85</v>
      </c>
      <c r="AV295" s="13" t="s">
        <v>87</v>
      </c>
      <c r="AW295" s="13" t="s">
        <v>5</v>
      </c>
      <c r="AX295" s="13" t="s">
        <v>77</v>
      </c>
      <c r="AY295" s="271" t="s">
        <v>139</v>
      </c>
    </row>
    <row r="296" s="14" customFormat="1">
      <c r="A296" s="14"/>
      <c r="B296" s="272"/>
      <c r="C296" s="273"/>
      <c r="D296" s="247" t="s">
        <v>149</v>
      </c>
      <c r="E296" s="274" t="s">
        <v>1</v>
      </c>
      <c r="F296" s="275" t="s">
        <v>154</v>
      </c>
      <c r="G296" s="273"/>
      <c r="H296" s="276">
        <v>4</v>
      </c>
      <c r="I296" s="277"/>
      <c r="J296" s="277"/>
      <c r="K296" s="273"/>
      <c r="L296" s="273"/>
      <c r="M296" s="278"/>
      <c r="N296" s="279"/>
      <c r="O296" s="280"/>
      <c r="P296" s="280"/>
      <c r="Q296" s="280"/>
      <c r="R296" s="280"/>
      <c r="S296" s="280"/>
      <c r="T296" s="280"/>
      <c r="U296" s="280"/>
      <c r="V296" s="280"/>
      <c r="W296" s="280"/>
      <c r="X296" s="281"/>
      <c r="Y296" s="14"/>
      <c r="Z296" s="14"/>
      <c r="AA296" s="14"/>
      <c r="AB296" s="14"/>
      <c r="AC296" s="14"/>
      <c r="AD296" s="14"/>
      <c r="AE296" s="14"/>
      <c r="AT296" s="282" t="s">
        <v>149</v>
      </c>
      <c r="AU296" s="282" t="s">
        <v>85</v>
      </c>
      <c r="AV296" s="14" t="s">
        <v>146</v>
      </c>
      <c r="AW296" s="14" t="s">
        <v>5</v>
      </c>
      <c r="AX296" s="14" t="s">
        <v>85</v>
      </c>
      <c r="AY296" s="282" t="s">
        <v>139</v>
      </c>
    </row>
    <row r="297" s="12" customFormat="1">
      <c r="A297" s="12"/>
      <c r="B297" s="251"/>
      <c r="C297" s="252"/>
      <c r="D297" s="247" t="s">
        <v>149</v>
      </c>
      <c r="E297" s="253" t="s">
        <v>1</v>
      </c>
      <c r="F297" s="254" t="s">
        <v>155</v>
      </c>
      <c r="G297" s="252"/>
      <c r="H297" s="253" t="s">
        <v>1</v>
      </c>
      <c r="I297" s="255"/>
      <c r="J297" s="255"/>
      <c r="K297" s="252"/>
      <c r="L297" s="252"/>
      <c r="M297" s="256"/>
      <c r="N297" s="257"/>
      <c r="O297" s="258"/>
      <c r="P297" s="258"/>
      <c r="Q297" s="258"/>
      <c r="R297" s="258"/>
      <c r="S297" s="258"/>
      <c r="T297" s="258"/>
      <c r="U297" s="258"/>
      <c r="V297" s="258"/>
      <c r="W297" s="258"/>
      <c r="X297" s="259"/>
      <c r="Y297" s="12"/>
      <c r="Z297" s="12"/>
      <c r="AA297" s="12"/>
      <c r="AB297" s="12"/>
      <c r="AC297" s="12"/>
      <c r="AD297" s="12"/>
      <c r="AE297" s="12"/>
      <c r="AT297" s="260" t="s">
        <v>149</v>
      </c>
      <c r="AU297" s="260" t="s">
        <v>85</v>
      </c>
      <c r="AV297" s="12" t="s">
        <v>85</v>
      </c>
      <c r="AW297" s="12" t="s">
        <v>5</v>
      </c>
      <c r="AX297" s="12" t="s">
        <v>77</v>
      </c>
      <c r="AY297" s="260" t="s">
        <v>139</v>
      </c>
    </row>
    <row r="298" s="2" customFormat="1" ht="21.75" customHeight="1">
      <c r="A298" s="37"/>
      <c r="B298" s="38"/>
      <c r="C298" s="231" t="s">
        <v>296</v>
      </c>
      <c r="D298" s="231" t="s">
        <v>140</v>
      </c>
      <c r="E298" s="232" t="s">
        <v>263</v>
      </c>
      <c r="F298" s="233" t="s">
        <v>264</v>
      </c>
      <c r="G298" s="234" t="s">
        <v>164</v>
      </c>
      <c r="H298" s="235">
        <v>6</v>
      </c>
      <c r="I298" s="236"/>
      <c r="J298" s="237"/>
      <c r="K298" s="238">
        <f>ROUND(P298*H298,2)</f>
        <v>0</v>
      </c>
      <c r="L298" s="233" t="s">
        <v>144</v>
      </c>
      <c r="M298" s="239"/>
      <c r="N298" s="240" t="s">
        <v>1</v>
      </c>
      <c r="O298" s="241" t="s">
        <v>40</v>
      </c>
      <c r="P298" s="242">
        <f>I298+J298</f>
        <v>0</v>
      </c>
      <c r="Q298" s="242">
        <f>ROUND(I298*H298,2)</f>
        <v>0</v>
      </c>
      <c r="R298" s="242">
        <f>ROUND(J298*H298,2)</f>
        <v>0</v>
      </c>
      <c r="S298" s="90"/>
      <c r="T298" s="243">
        <f>S298*H298</f>
        <v>0</v>
      </c>
      <c r="U298" s="243">
        <v>0.14923</v>
      </c>
      <c r="V298" s="243">
        <f>U298*H298</f>
        <v>0.89538000000000006</v>
      </c>
      <c r="W298" s="243">
        <v>0</v>
      </c>
      <c r="X298" s="244">
        <f>W298*H298</f>
        <v>0</v>
      </c>
      <c r="Y298" s="37"/>
      <c r="Z298" s="37"/>
      <c r="AA298" s="37"/>
      <c r="AB298" s="37"/>
      <c r="AC298" s="37"/>
      <c r="AD298" s="37"/>
      <c r="AE298" s="37"/>
      <c r="AR298" s="245" t="s">
        <v>145</v>
      </c>
      <c r="AT298" s="245" t="s">
        <v>140</v>
      </c>
      <c r="AU298" s="245" t="s">
        <v>85</v>
      </c>
      <c r="AY298" s="16" t="s">
        <v>139</v>
      </c>
      <c r="BE298" s="246">
        <f>IF(O298="základní",K298,0)</f>
        <v>0</v>
      </c>
      <c r="BF298" s="246">
        <f>IF(O298="snížená",K298,0)</f>
        <v>0</v>
      </c>
      <c r="BG298" s="246">
        <f>IF(O298="zákl. přenesená",K298,0)</f>
        <v>0</v>
      </c>
      <c r="BH298" s="246">
        <f>IF(O298="sníž. přenesená",K298,0)</f>
        <v>0</v>
      </c>
      <c r="BI298" s="246">
        <f>IF(O298="nulová",K298,0)</f>
        <v>0</v>
      </c>
      <c r="BJ298" s="16" t="s">
        <v>85</v>
      </c>
      <c r="BK298" s="246">
        <f>ROUND(P298*H298,2)</f>
        <v>0</v>
      </c>
      <c r="BL298" s="16" t="s">
        <v>146</v>
      </c>
      <c r="BM298" s="245" t="s">
        <v>885</v>
      </c>
    </row>
    <row r="299" s="2" customFormat="1">
      <c r="A299" s="37"/>
      <c r="B299" s="38"/>
      <c r="C299" s="39"/>
      <c r="D299" s="247" t="s">
        <v>148</v>
      </c>
      <c r="E299" s="39"/>
      <c r="F299" s="248" t="s">
        <v>264</v>
      </c>
      <c r="G299" s="39"/>
      <c r="H299" s="39"/>
      <c r="I299" s="144"/>
      <c r="J299" s="144"/>
      <c r="K299" s="39"/>
      <c r="L299" s="39"/>
      <c r="M299" s="43"/>
      <c r="N299" s="249"/>
      <c r="O299" s="250"/>
      <c r="P299" s="90"/>
      <c r="Q299" s="90"/>
      <c r="R299" s="90"/>
      <c r="S299" s="90"/>
      <c r="T299" s="90"/>
      <c r="U299" s="90"/>
      <c r="V299" s="90"/>
      <c r="W299" s="90"/>
      <c r="X299" s="91"/>
      <c r="Y299" s="37"/>
      <c r="Z299" s="37"/>
      <c r="AA299" s="37"/>
      <c r="AB299" s="37"/>
      <c r="AC299" s="37"/>
      <c r="AD299" s="37"/>
      <c r="AE299" s="37"/>
      <c r="AT299" s="16" t="s">
        <v>148</v>
      </c>
      <c r="AU299" s="16" t="s">
        <v>85</v>
      </c>
    </row>
    <row r="300" s="12" customFormat="1">
      <c r="A300" s="12"/>
      <c r="B300" s="251"/>
      <c r="C300" s="252"/>
      <c r="D300" s="247" t="s">
        <v>149</v>
      </c>
      <c r="E300" s="253" t="s">
        <v>1</v>
      </c>
      <c r="F300" s="254" t="s">
        <v>886</v>
      </c>
      <c r="G300" s="252"/>
      <c r="H300" s="253" t="s">
        <v>1</v>
      </c>
      <c r="I300" s="255"/>
      <c r="J300" s="255"/>
      <c r="K300" s="252"/>
      <c r="L300" s="252"/>
      <c r="M300" s="256"/>
      <c r="N300" s="257"/>
      <c r="O300" s="258"/>
      <c r="P300" s="258"/>
      <c r="Q300" s="258"/>
      <c r="R300" s="258"/>
      <c r="S300" s="258"/>
      <c r="T300" s="258"/>
      <c r="U300" s="258"/>
      <c r="V300" s="258"/>
      <c r="W300" s="258"/>
      <c r="X300" s="259"/>
      <c r="Y300" s="12"/>
      <c r="Z300" s="12"/>
      <c r="AA300" s="12"/>
      <c r="AB300" s="12"/>
      <c r="AC300" s="12"/>
      <c r="AD300" s="12"/>
      <c r="AE300" s="12"/>
      <c r="AT300" s="260" t="s">
        <v>149</v>
      </c>
      <c r="AU300" s="260" t="s">
        <v>85</v>
      </c>
      <c r="AV300" s="12" t="s">
        <v>85</v>
      </c>
      <c r="AW300" s="12" t="s">
        <v>5</v>
      </c>
      <c r="AX300" s="12" t="s">
        <v>77</v>
      </c>
      <c r="AY300" s="260" t="s">
        <v>139</v>
      </c>
    </row>
    <row r="301" s="13" customFormat="1">
      <c r="A301" s="13"/>
      <c r="B301" s="261"/>
      <c r="C301" s="262"/>
      <c r="D301" s="247" t="s">
        <v>149</v>
      </c>
      <c r="E301" s="263" t="s">
        <v>1</v>
      </c>
      <c r="F301" s="264" t="s">
        <v>225</v>
      </c>
      <c r="G301" s="262"/>
      <c r="H301" s="265">
        <v>6</v>
      </c>
      <c r="I301" s="266"/>
      <c r="J301" s="266"/>
      <c r="K301" s="262"/>
      <c r="L301" s="262"/>
      <c r="M301" s="267"/>
      <c r="N301" s="268"/>
      <c r="O301" s="269"/>
      <c r="P301" s="269"/>
      <c r="Q301" s="269"/>
      <c r="R301" s="269"/>
      <c r="S301" s="269"/>
      <c r="T301" s="269"/>
      <c r="U301" s="269"/>
      <c r="V301" s="269"/>
      <c r="W301" s="269"/>
      <c r="X301" s="270"/>
      <c r="Y301" s="13"/>
      <c r="Z301" s="13"/>
      <c r="AA301" s="13"/>
      <c r="AB301" s="13"/>
      <c r="AC301" s="13"/>
      <c r="AD301" s="13"/>
      <c r="AE301" s="13"/>
      <c r="AT301" s="271" t="s">
        <v>149</v>
      </c>
      <c r="AU301" s="271" t="s">
        <v>85</v>
      </c>
      <c r="AV301" s="13" t="s">
        <v>87</v>
      </c>
      <c r="AW301" s="13" t="s">
        <v>5</v>
      </c>
      <c r="AX301" s="13" t="s">
        <v>77</v>
      </c>
      <c r="AY301" s="271" t="s">
        <v>139</v>
      </c>
    </row>
    <row r="302" s="14" customFormat="1">
      <c r="A302" s="14"/>
      <c r="B302" s="272"/>
      <c r="C302" s="273"/>
      <c r="D302" s="247" t="s">
        <v>149</v>
      </c>
      <c r="E302" s="274" t="s">
        <v>1</v>
      </c>
      <c r="F302" s="275" t="s">
        <v>154</v>
      </c>
      <c r="G302" s="273"/>
      <c r="H302" s="276">
        <v>6</v>
      </c>
      <c r="I302" s="277"/>
      <c r="J302" s="277"/>
      <c r="K302" s="273"/>
      <c r="L302" s="273"/>
      <c r="M302" s="278"/>
      <c r="N302" s="279"/>
      <c r="O302" s="280"/>
      <c r="P302" s="280"/>
      <c r="Q302" s="280"/>
      <c r="R302" s="280"/>
      <c r="S302" s="280"/>
      <c r="T302" s="280"/>
      <c r="U302" s="280"/>
      <c r="V302" s="280"/>
      <c r="W302" s="280"/>
      <c r="X302" s="281"/>
      <c r="Y302" s="14"/>
      <c r="Z302" s="14"/>
      <c r="AA302" s="14"/>
      <c r="AB302" s="14"/>
      <c r="AC302" s="14"/>
      <c r="AD302" s="14"/>
      <c r="AE302" s="14"/>
      <c r="AT302" s="282" t="s">
        <v>149</v>
      </c>
      <c r="AU302" s="282" t="s">
        <v>85</v>
      </c>
      <c r="AV302" s="14" t="s">
        <v>146</v>
      </c>
      <c r="AW302" s="14" t="s">
        <v>5</v>
      </c>
      <c r="AX302" s="14" t="s">
        <v>85</v>
      </c>
      <c r="AY302" s="282" t="s">
        <v>139</v>
      </c>
    </row>
    <row r="303" s="12" customFormat="1">
      <c r="A303" s="12"/>
      <c r="B303" s="251"/>
      <c r="C303" s="252"/>
      <c r="D303" s="247" t="s">
        <v>149</v>
      </c>
      <c r="E303" s="253" t="s">
        <v>1</v>
      </c>
      <c r="F303" s="254" t="s">
        <v>155</v>
      </c>
      <c r="G303" s="252"/>
      <c r="H303" s="253" t="s">
        <v>1</v>
      </c>
      <c r="I303" s="255"/>
      <c r="J303" s="255"/>
      <c r="K303" s="252"/>
      <c r="L303" s="252"/>
      <c r="M303" s="256"/>
      <c r="N303" s="257"/>
      <c r="O303" s="258"/>
      <c r="P303" s="258"/>
      <c r="Q303" s="258"/>
      <c r="R303" s="258"/>
      <c r="S303" s="258"/>
      <c r="T303" s="258"/>
      <c r="U303" s="258"/>
      <c r="V303" s="258"/>
      <c r="W303" s="258"/>
      <c r="X303" s="259"/>
      <c r="Y303" s="12"/>
      <c r="Z303" s="12"/>
      <c r="AA303" s="12"/>
      <c r="AB303" s="12"/>
      <c r="AC303" s="12"/>
      <c r="AD303" s="12"/>
      <c r="AE303" s="12"/>
      <c r="AT303" s="260" t="s">
        <v>149</v>
      </c>
      <c r="AU303" s="260" t="s">
        <v>85</v>
      </c>
      <c r="AV303" s="12" t="s">
        <v>85</v>
      </c>
      <c r="AW303" s="12" t="s">
        <v>5</v>
      </c>
      <c r="AX303" s="12" t="s">
        <v>77</v>
      </c>
      <c r="AY303" s="260" t="s">
        <v>139</v>
      </c>
    </row>
    <row r="304" s="2" customFormat="1" ht="21.75" customHeight="1">
      <c r="A304" s="37"/>
      <c r="B304" s="38"/>
      <c r="C304" s="231" t="s">
        <v>309</v>
      </c>
      <c r="D304" s="231" t="s">
        <v>140</v>
      </c>
      <c r="E304" s="232" t="s">
        <v>268</v>
      </c>
      <c r="F304" s="233" t="s">
        <v>269</v>
      </c>
      <c r="G304" s="234" t="s">
        <v>164</v>
      </c>
      <c r="H304" s="235">
        <v>2</v>
      </c>
      <c r="I304" s="236"/>
      <c r="J304" s="237"/>
      <c r="K304" s="238">
        <f>ROUND(P304*H304,2)</f>
        <v>0</v>
      </c>
      <c r="L304" s="233" t="s">
        <v>144</v>
      </c>
      <c r="M304" s="239"/>
      <c r="N304" s="240" t="s">
        <v>1</v>
      </c>
      <c r="O304" s="241" t="s">
        <v>40</v>
      </c>
      <c r="P304" s="242">
        <f>I304+J304</f>
        <v>0</v>
      </c>
      <c r="Q304" s="242">
        <f>ROUND(I304*H304,2)</f>
        <v>0</v>
      </c>
      <c r="R304" s="242">
        <f>ROUND(J304*H304,2)</f>
        <v>0</v>
      </c>
      <c r="S304" s="90"/>
      <c r="T304" s="243">
        <f>S304*H304</f>
        <v>0</v>
      </c>
      <c r="U304" s="243">
        <v>0.15296000000000001</v>
      </c>
      <c r="V304" s="243">
        <f>U304*H304</f>
        <v>0.30592000000000003</v>
      </c>
      <c r="W304" s="243">
        <v>0</v>
      </c>
      <c r="X304" s="244">
        <f>W304*H304</f>
        <v>0</v>
      </c>
      <c r="Y304" s="37"/>
      <c r="Z304" s="37"/>
      <c r="AA304" s="37"/>
      <c r="AB304" s="37"/>
      <c r="AC304" s="37"/>
      <c r="AD304" s="37"/>
      <c r="AE304" s="37"/>
      <c r="AR304" s="245" t="s">
        <v>145</v>
      </c>
      <c r="AT304" s="245" t="s">
        <v>140</v>
      </c>
      <c r="AU304" s="245" t="s">
        <v>85</v>
      </c>
      <c r="AY304" s="16" t="s">
        <v>139</v>
      </c>
      <c r="BE304" s="246">
        <f>IF(O304="základní",K304,0)</f>
        <v>0</v>
      </c>
      <c r="BF304" s="246">
        <f>IF(O304="snížená",K304,0)</f>
        <v>0</v>
      </c>
      <c r="BG304" s="246">
        <f>IF(O304="zákl. přenesená",K304,0)</f>
        <v>0</v>
      </c>
      <c r="BH304" s="246">
        <f>IF(O304="sníž. přenesená",K304,0)</f>
        <v>0</v>
      </c>
      <c r="BI304" s="246">
        <f>IF(O304="nulová",K304,0)</f>
        <v>0</v>
      </c>
      <c r="BJ304" s="16" t="s">
        <v>85</v>
      </c>
      <c r="BK304" s="246">
        <f>ROUND(P304*H304,2)</f>
        <v>0</v>
      </c>
      <c r="BL304" s="16" t="s">
        <v>146</v>
      </c>
      <c r="BM304" s="245" t="s">
        <v>887</v>
      </c>
    </row>
    <row r="305" s="2" customFormat="1">
      <c r="A305" s="37"/>
      <c r="B305" s="38"/>
      <c r="C305" s="39"/>
      <c r="D305" s="247" t="s">
        <v>148</v>
      </c>
      <c r="E305" s="39"/>
      <c r="F305" s="248" t="s">
        <v>269</v>
      </c>
      <c r="G305" s="39"/>
      <c r="H305" s="39"/>
      <c r="I305" s="144"/>
      <c r="J305" s="144"/>
      <c r="K305" s="39"/>
      <c r="L305" s="39"/>
      <c r="M305" s="43"/>
      <c r="N305" s="249"/>
      <c r="O305" s="250"/>
      <c r="P305" s="90"/>
      <c r="Q305" s="90"/>
      <c r="R305" s="90"/>
      <c r="S305" s="90"/>
      <c r="T305" s="90"/>
      <c r="U305" s="90"/>
      <c r="V305" s="90"/>
      <c r="W305" s="90"/>
      <c r="X305" s="91"/>
      <c r="Y305" s="37"/>
      <c r="Z305" s="37"/>
      <c r="AA305" s="37"/>
      <c r="AB305" s="37"/>
      <c r="AC305" s="37"/>
      <c r="AD305" s="37"/>
      <c r="AE305" s="37"/>
      <c r="AT305" s="16" t="s">
        <v>148</v>
      </c>
      <c r="AU305" s="16" t="s">
        <v>85</v>
      </c>
    </row>
    <row r="306" s="12" customFormat="1">
      <c r="A306" s="12"/>
      <c r="B306" s="251"/>
      <c r="C306" s="252"/>
      <c r="D306" s="247" t="s">
        <v>149</v>
      </c>
      <c r="E306" s="253" t="s">
        <v>1</v>
      </c>
      <c r="F306" s="254" t="s">
        <v>872</v>
      </c>
      <c r="G306" s="252"/>
      <c r="H306" s="253" t="s">
        <v>1</v>
      </c>
      <c r="I306" s="255"/>
      <c r="J306" s="255"/>
      <c r="K306" s="252"/>
      <c r="L306" s="252"/>
      <c r="M306" s="256"/>
      <c r="N306" s="257"/>
      <c r="O306" s="258"/>
      <c r="P306" s="258"/>
      <c r="Q306" s="258"/>
      <c r="R306" s="258"/>
      <c r="S306" s="258"/>
      <c r="T306" s="258"/>
      <c r="U306" s="258"/>
      <c r="V306" s="258"/>
      <c r="W306" s="258"/>
      <c r="X306" s="259"/>
      <c r="Y306" s="12"/>
      <c r="Z306" s="12"/>
      <c r="AA306" s="12"/>
      <c r="AB306" s="12"/>
      <c r="AC306" s="12"/>
      <c r="AD306" s="12"/>
      <c r="AE306" s="12"/>
      <c r="AT306" s="260" t="s">
        <v>149</v>
      </c>
      <c r="AU306" s="260" t="s">
        <v>85</v>
      </c>
      <c r="AV306" s="12" t="s">
        <v>85</v>
      </c>
      <c r="AW306" s="12" t="s">
        <v>5</v>
      </c>
      <c r="AX306" s="12" t="s">
        <v>77</v>
      </c>
      <c r="AY306" s="260" t="s">
        <v>139</v>
      </c>
    </row>
    <row r="307" s="13" customFormat="1">
      <c r="A307" s="13"/>
      <c r="B307" s="261"/>
      <c r="C307" s="262"/>
      <c r="D307" s="247" t="s">
        <v>149</v>
      </c>
      <c r="E307" s="263" t="s">
        <v>1</v>
      </c>
      <c r="F307" s="264" t="s">
        <v>250</v>
      </c>
      <c r="G307" s="262"/>
      <c r="H307" s="265">
        <v>2</v>
      </c>
      <c r="I307" s="266"/>
      <c r="J307" s="266"/>
      <c r="K307" s="262"/>
      <c r="L307" s="262"/>
      <c r="M307" s="267"/>
      <c r="N307" s="268"/>
      <c r="O307" s="269"/>
      <c r="P307" s="269"/>
      <c r="Q307" s="269"/>
      <c r="R307" s="269"/>
      <c r="S307" s="269"/>
      <c r="T307" s="269"/>
      <c r="U307" s="269"/>
      <c r="V307" s="269"/>
      <c r="W307" s="269"/>
      <c r="X307" s="270"/>
      <c r="Y307" s="13"/>
      <c r="Z307" s="13"/>
      <c r="AA307" s="13"/>
      <c r="AB307" s="13"/>
      <c r="AC307" s="13"/>
      <c r="AD307" s="13"/>
      <c r="AE307" s="13"/>
      <c r="AT307" s="271" t="s">
        <v>149</v>
      </c>
      <c r="AU307" s="271" t="s">
        <v>85</v>
      </c>
      <c r="AV307" s="13" t="s">
        <v>87</v>
      </c>
      <c r="AW307" s="13" t="s">
        <v>5</v>
      </c>
      <c r="AX307" s="13" t="s">
        <v>77</v>
      </c>
      <c r="AY307" s="271" t="s">
        <v>139</v>
      </c>
    </row>
    <row r="308" s="14" customFormat="1">
      <c r="A308" s="14"/>
      <c r="B308" s="272"/>
      <c r="C308" s="273"/>
      <c r="D308" s="247" t="s">
        <v>149</v>
      </c>
      <c r="E308" s="274" t="s">
        <v>1</v>
      </c>
      <c r="F308" s="275" t="s">
        <v>154</v>
      </c>
      <c r="G308" s="273"/>
      <c r="H308" s="276">
        <v>2</v>
      </c>
      <c r="I308" s="277"/>
      <c r="J308" s="277"/>
      <c r="K308" s="273"/>
      <c r="L308" s="273"/>
      <c r="M308" s="278"/>
      <c r="N308" s="279"/>
      <c r="O308" s="280"/>
      <c r="P308" s="280"/>
      <c r="Q308" s="280"/>
      <c r="R308" s="280"/>
      <c r="S308" s="280"/>
      <c r="T308" s="280"/>
      <c r="U308" s="280"/>
      <c r="V308" s="280"/>
      <c r="W308" s="280"/>
      <c r="X308" s="281"/>
      <c r="Y308" s="14"/>
      <c r="Z308" s="14"/>
      <c r="AA308" s="14"/>
      <c r="AB308" s="14"/>
      <c r="AC308" s="14"/>
      <c r="AD308" s="14"/>
      <c r="AE308" s="14"/>
      <c r="AT308" s="282" t="s">
        <v>149</v>
      </c>
      <c r="AU308" s="282" t="s">
        <v>85</v>
      </c>
      <c r="AV308" s="14" t="s">
        <v>146</v>
      </c>
      <c r="AW308" s="14" t="s">
        <v>5</v>
      </c>
      <c r="AX308" s="14" t="s">
        <v>85</v>
      </c>
      <c r="AY308" s="282" t="s">
        <v>139</v>
      </c>
    </row>
    <row r="309" s="12" customFormat="1">
      <c r="A309" s="12"/>
      <c r="B309" s="251"/>
      <c r="C309" s="252"/>
      <c r="D309" s="247" t="s">
        <v>149</v>
      </c>
      <c r="E309" s="253" t="s">
        <v>1</v>
      </c>
      <c r="F309" s="254" t="s">
        <v>155</v>
      </c>
      <c r="G309" s="252"/>
      <c r="H309" s="253" t="s">
        <v>1</v>
      </c>
      <c r="I309" s="255"/>
      <c r="J309" s="255"/>
      <c r="K309" s="252"/>
      <c r="L309" s="252"/>
      <c r="M309" s="256"/>
      <c r="N309" s="257"/>
      <c r="O309" s="258"/>
      <c r="P309" s="258"/>
      <c r="Q309" s="258"/>
      <c r="R309" s="258"/>
      <c r="S309" s="258"/>
      <c r="T309" s="258"/>
      <c r="U309" s="258"/>
      <c r="V309" s="258"/>
      <c r="W309" s="258"/>
      <c r="X309" s="259"/>
      <c r="Y309" s="12"/>
      <c r="Z309" s="12"/>
      <c r="AA309" s="12"/>
      <c r="AB309" s="12"/>
      <c r="AC309" s="12"/>
      <c r="AD309" s="12"/>
      <c r="AE309" s="12"/>
      <c r="AT309" s="260" t="s">
        <v>149</v>
      </c>
      <c r="AU309" s="260" t="s">
        <v>85</v>
      </c>
      <c r="AV309" s="12" t="s">
        <v>85</v>
      </c>
      <c r="AW309" s="12" t="s">
        <v>5</v>
      </c>
      <c r="AX309" s="12" t="s">
        <v>77</v>
      </c>
      <c r="AY309" s="260" t="s">
        <v>139</v>
      </c>
    </row>
    <row r="310" s="2" customFormat="1" ht="21.75" customHeight="1">
      <c r="A310" s="37"/>
      <c r="B310" s="38"/>
      <c r="C310" s="231" t="s">
        <v>313</v>
      </c>
      <c r="D310" s="231" t="s">
        <v>140</v>
      </c>
      <c r="E310" s="232" t="s">
        <v>272</v>
      </c>
      <c r="F310" s="233" t="s">
        <v>273</v>
      </c>
      <c r="G310" s="234" t="s">
        <v>164</v>
      </c>
      <c r="H310" s="235">
        <v>4</v>
      </c>
      <c r="I310" s="236"/>
      <c r="J310" s="237"/>
      <c r="K310" s="238">
        <f>ROUND(P310*H310,2)</f>
        <v>0</v>
      </c>
      <c r="L310" s="233" t="s">
        <v>144</v>
      </c>
      <c r="M310" s="239"/>
      <c r="N310" s="240" t="s">
        <v>1</v>
      </c>
      <c r="O310" s="241" t="s">
        <v>40</v>
      </c>
      <c r="P310" s="242">
        <f>I310+J310</f>
        <v>0</v>
      </c>
      <c r="Q310" s="242">
        <f>ROUND(I310*H310,2)</f>
        <v>0</v>
      </c>
      <c r="R310" s="242">
        <f>ROUND(J310*H310,2)</f>
        <v>0</v>
      </c>
      <c r="S310" s="90"/>
      <c r="T310" s="243">
        <f>S310*H310</f>
        <v>0</v>
      </c>
      <c r="U310" s="243">
        <v>0.15669</v>
      </c>
      <c r="V310" s="243">
        <f>U310*H310</f>
        <v>0.62675999999999998</v>
      </c>
      <c r="W310" s="243">
        <v>0</v>
      </c>
      <c r="X310" s="244">
        <f>W310*H310</f>
        <v>0</v>
      </c>
      <c r="Y310" s="37"/>
      <c r="Z310" s="37"/>
      <c r="AA310" s="37"/>
      <c r="AB310" s="37"/>
      <c r="AC310" s="37"/>
      <c r="AD310" s="37"/>
      <c r="AE310" s="37"/>
      <c r="AR310" s="245" t="s">
        <v>145</v>
      </c>
      <c r="AT310" s="245" t="s">
        <v>140</v>
      </c>
      <c r="AU310" s="245" t="s">
        <v>85</v>
      </c>
      <c r="AY310" s="16" t="s">
        <v>139</v>
      </c>
      <c r="BE310" s="246">
        <f>IF(O310="základní",K310,0)</f>
        <v>0</v>
      </c>
      <c r="BF310" s="246">
        <f>IF(O310="snížená",K310,0)</f>
        <v>0</v>
      </c>
      <c r="BG310" s="246">
        <f>IF(O310="zákl. přenesená",K310,0)</f>
        <v>0</v>
      </c>
      <c r="BH310" s="246">
        <f>IF(O310="sníž. přenesená",K310,0)</f>
        <v>0</v>
      </c>
      <c r="BI310" s="246">
        <f>IF(O310="nulová",K310,0)</f>
        <v>0</v>
      </c>
      <c r="BJ310" s="16" t="s">
        <v>85</v>
      </c>
      <c r="BK310" s="246">
        <f>ROUND(P310*H310,2)</f>
        <v>0</v>
      </c>
      <c r="BL310" s="16" t="s">
        <v>146</v>
      </c>
      <c r="BM310" s="245" t="s">
        <v>888</v>
      </c>
    </row>
    <row r="311" s="2" customFormat="1">
      <c r="A311" s="37"/>
      <c r="B311" s="38"/>
      <c r="C311" s="39"/>
      <c r="D311" s="247" t="s">
        <v>148</v>
      </c>
      <c r="E311" s="39"/>
      <c r="F311" s="248" t="s">
        <v>273</v>
      </c>
      <c r="G311" s="39"/>
      <c r="H311" s="39"/>
      <c r="I311" s="144"/>
      <c r="J311" s="144"/>
      <c r="K311" s="39"/>
      <c r="L311" s="39"/>
      <c r="M311" s="43"/>
      <c r="N311" s="249"/>
      <c r="O311" s="250"/>
      <c r="P311" s="90"/>
      <c r="Q311" s="90"/>
      <c r="R311" s="90"/>
      <c r="S311" s="90"/>
      <c r="T311" s="90"/>
      <c r="U311" s="90"/>
      <c r="V311" s="90"/>
      <c r="W311" s="90"/>
      <c r="X311" s="91"/>
      <c r="Y311" s="37"/>
      <c r="Z311" s="37"/>
      <c r="AA311" s="37"/>
      <c r="AB311" s="37"/>
      <c r="AC311" s="37"/>
      <c r="AD311" s="37"/>
      <c r="AE311" s="37"/>
      <c r="AT311" s="16" t="s">
        <v>148</v>
      </c>
      <c r="AU311" s="16" t="s">
        <v>85</v>
      </c>
    </row>
    <row r="312" s="12" customFormat="1">
      <c r="A312" s="12"/>
      <c r="B312" s="251"/>
      <c r="C312" s="252"/>
      <c r="D312" s="247" t="s">
        <v>149</v>
      </c>
      <c r="E312" s="253" t="s">
        <v>1</v>
      </c>
      <c r="F312" s="254" t="s">
        <v>872</v>
      </c>
      <c r="G312" s="252"/>
      <c r="H312" s="253" t="s">
        <v>1</v>
      </c>
      <c r="I312" s="255"/>
      <c r="J312" s="255"/>
      <c r="K312" s="252"/>
      <c r="L312" s="252"/>
      <c r="M312" s="256"/>
      <c r="N312" s="257"/>
      <c r="O312" s="258"/>
      <c r="P312" s="258"/>
      <c r="Q312" s="258"/>
      <c r="R312" s="258"/>
      <c r="S312" s="258"/>
      <c r="T312" s="258"/>
      <c r="U312" s="258"/>
      <c r="V312" s="258"/>
      <c r="W312" s="258"/>
      <c r="X312" s="259"/>
      <c r="Y312" s="12"/>
      <c r="Z312" s="12"/>
      <c r="AA312" s="12"/>
      <c r="AB312" s="12"/>
      <c r="AC312" s="12"/>
      <c r="AD312" s="12"/>
      <c r="AE312" s="12"/>
      <c r="AT312" s="260" t="s">
        <v>149</v>
      </c>
      <c r="AU312" s="260" t="s">
        <v>85</v>
      </c>
      <c r="AV312" s="12" t="s">
        <v>85</v>
      </c>
      <c r="AW312" s="12" t="s">
        <v>5</v>
      </c>
      <c r="AX312" s="12" t="s">
        <v>77</v>
      </c>
      <c r="AY312" s="260" t="s">
        <v>139</v>
      </c>
    </row>
    <row r="313" s="13" customFormat="1">
      <c r="A313" s="13"/>
      <c r="B313" s="261"/>
      <c r="C313" s="262"/>
      <c r="D313" s="247" t="s">
        <v>149</v>
      </c>
      <c r="E313" s="263" t="s">
        <v>1</v>
      </c>
      <c r="F313" s="264" t="s">
        <v>234</v>
      </c>
      <c r="G313" s="262"/>
      <c r="H313" s="265">
        <v>4</v>
      </c>
      <c r="I313" s="266"/>
      <c r="J313" s="266"/>
      <c r="K313" s="262"/>
      <c r="L313" s="262"/>
      <c r="M313" s="267"/>
      <c r="N313" s="268"/>
      <c r="O313" s="269"/>
      <c r="P313" s="269"/>
      <c r="Q313" s="269"/>
      <c r="R313" s="269"/>
      <c r="S313" s="269"/>
      <c r="T313" s="269"/>
      <c r="U313" s="269"/>
      <c r="V313" s="269"/>
      <c r="W313" s="269"/>
      <c r="X313" s="270"/>
      <c r="Y313" s="13"/>
      <c r="Z313" s="13"/>
      <c r="AA313" s="13"/>
      <c r="AB313" s="13"/>
      <c r="AC313" s="13"/>
      <c r="AD313" s="13"/>
      <c r="AE313" s="13"/>
      <c r="AT313" s="271" t="s">
        <v>149</v>
      </c>
      <c r="AU313" s="271" t="s">
        <v>85</v>
      </c>
      <c r="AV313" s="13" t="s">
        <v>87</v>
      </c>
      <c r="AW313" s="13" t="s">
        <v>5</v>
      </c>
      <c r="AX313" s="13" t="s">
        <v>77</v>
      </c>
      <c r="AY313" s="271" t="s">
        <v>139</v>
      </c>
    </row>
    <row r="314" s="14" customFormat="1">
      <c r="A314" s="14"/>
      <c r="B314" s="272"/>
      <c r="C314" s="273"/>
      <c r="D314" s="247" t="s">
        <v>149</v>
      </c>
      <c r="E314" s="274" t="s">
        <v>1</v>
      </c>
      <c r="F314" s="275" t="s">
        <v>154</v>
      </c>
      <c r="G314" s="273"/>
      <c r="H314" s="276">
        <v>4</v>
      </c>
      <c r="I314" s="277"/>
      <c r="J314" s="277"/>
      <c r="K314" s="273"/>
      <c r="L314" s="273"/>
      <c r="M314" s="278"/>
      <c r="N314" s="279"/>
      <c r="O314" s="280"/>
      <c r="P314" s="280"/>
      <c r="Q314" s="280"/>
      <c r="R314" s="280"/>
      <c r="S314" s="280"/>
      <c r="T314" s="280"/>
      <c r="U314" s="280"/>
      <c r="V314" s="280"/>
      <c r="W314" s="280"/>
      <c r="X314" s="281"/>
      <c r="Y314" s="14"/>
      <c r="Z314" s="14"/>
      <c r="AA314" s="14"/>
      <c r="AB314" s="14"/>
      <c r="AC314" s="14"/>
      <c r="AD314" s="14"/>
      <c r="AE314" s="14"/>
      <c r="AT314" s="282" t="s">
        <v>149</v>
      </c>
      <c r="AU314" s="282" t="s">
        <v>85</v>
      </c>
      <c r="AV314" s="14" t="s">
        <v>146</v>
      </c>
      <c r="AW314" s="14" t="s">
        <v>5</v>
      </c>
      <c r="AX314" s="14" t="s">
        <v>85</v>
      </c>
      <c r="AY314" s="282" t="s">
        <v>139</v>
      </c>
    </row>
    <row r="315" s="12" customFormat="1">
      <c r="A315" s="12"/>
      <c r="B315" s="251"/>
      <c r="C315" s="252"/>
      <c r="D315" s="247" t="s">
        <v>149</v>
      </c>
      <c r="E315" s="253" t="s">
        <v>1</v>
      </c>
      <c r="F315" s="254" t="s">
        <v>155</v>
      </c>
      <c r="G315" s="252"/>
      <c r="H315" s="253" t="s">
        <v>1</v>
      </c>
      <c r="I315" s="255"/>
      <c r="J315" s="255"/>
      <c r="K315" s="252"/>
      <c r="L315" s="252"/>
      <c r="M315" s="256"/>
      <c r="N315" s="257"/>
      <c r="O315" s="258"/>
      <c r="P315" s="258"/>
      <c r="Q315" s="258"/>
      <c r="R315" s="258"/>
      <c r="S315" s="258"/>
      <c r="T315" s="258"/>
      <c r="U315" s="258"/>
      <c r="V315" s="258"/>
      <c r="W315" s="258"/>
      <c r="X315" s="259"/>
      <c r="Y315" s="12"/>
      <c r="Z315" s="12"/>
      <c r="AA315" s="12"/>
      <c r="AB315" s="12"/>
      <c r="AC315" s="12"/>
      <c r="AD315" s="12"/>
      <c r="AE315" s="12"/>
      <c r="AT315" s="260" t="s">
        <v>149</v>
      </c>
      <c r="AU315" s="260" t="s">
        <v>85</v>
      </c>
      <c r="AV315" s="12" t="s">
        <v>85</v>
      </c>
      <c r="AW315" s="12" t="s">
        <v>5</v>
      </c>
      <c r="AX315" s="12" t="s">
        <v>77</v>
      </c>
      <c r="AY315" s="260" t="s">
        <v>139</v>
      </c>
    </row>
    <row r="316" s="2" customFormat="1" ht="21.75" customHeight="1">
      <c r="A316" s="37"/>
      <c r="B316" s="38"/>
      <c r="C316" s="231" t="s">
        <v>317</v>
      </c>
      <c r="D316" s="231" t="s">
        <v>140</v>
      </c>
      <c r="E316" s="232" t="s">
        <v>277</v>
      </c>
      <c r="F316" s="233" t="s">
        <v>278</v>
      </c>
      <c r="G316" s="234" t="s">
        <v>164</v>
      </c>
      <c r="H316" s="235">
        <v>2</v>
      </c>
      <c r="I316" s="236"/>
      <c r="J316" s="237"/>
      <c r="K316" s="238">
        <f>ROUND(P316*H316,2)</f>
        <v>0</v>
      </c>
      <c r="L316" s="233" t="s">
        <v>144</v>
      </c>
      <c r="M316" s="239"/>
      <c r="N316" s="240" t="s">
        <v>1</v>
      </c>
      <c r="O316" s="241" t="s">
        <v>40</v>
      </c>
      <c r="P316" s="242">
        <f>I316+J316</f>
        <v>0</v>
      </c>
      <c r="Q316" s="242">
        <f>ROUND(I316*H316,2)</f>
        <v>0</v>
      </c>
      <c r="R316" s="242">
        <f>ROUND(J316*H316,2)</f>
        <v>0</v>
      </c>
      <c r="S316" s="90"/>
      <c r="T316" s="243">
        <f>S316*H316</f>
        <v>0</v>
      </c>
      <c r="U316" s="243">
        <v>0.16042000000000001</v>
      </c>
      <c r="V316" s="243">
        <f>U316*H316</f>
        <v>0.32084000000000001</v>
      </c>
      <c r="W316" s="243">
        <v>0</v>
      </c>
      <c r="X316" s="244">
        <f>W316*H316</f>
        <v>0</v>
      </c>
      <c r="Y316" s="37"/>
      <c r="Z316" s="37"/>
      <c r="AA316" s="37"/>
      <c r="AB316" s="37"/>
      <c r="AC316" s="37"/>
      <c r="AD316" s="37"/>
      <c r="AE316" s="37"/>
      <c r="AR316" s="245" t="s">
        <v>145</v>
      </c>
      <c r="AT316" s="245" t="s">
        <v>140</v>
      </c>
      <c r="AU316" s="245" t="s">
        <v>85</v>
      </c>
      <c r="AY316" s="16" t="s">
        <v>139</v>
      </c>
      <c r="BE316" s="246">
        <f>IF(O316="základní",K316,0)</f>
        <v>0</v>
      </c>
      <c r="BF316" s="246">
        <f>IF(O316="snížená",K316,0)</f>
        <v>0</v>
      </c>
      <c r="BG316" s="246">
        <f>IF(O316="zákl. přenesená",K316,0)</f>
        <v>0</v>
      </c>
      <c r="BH316" s="246">
        <f>IF(O316="sníž. přenesená",K316,0)</f>
        <v>0</v>
      </c>
      <c r="BI316" s="246">
        <f>IF(O316="nulová",K316,0)</f>
        <v>0</v>
      </c>
      <c r="BJ316" s="16" t="s">
        <v>85</v>
      </c>
      <c r="BK316" s="246">
        <f>ROUND(P316*H316,2)</f>
        <v>0</v>
      </c>
      <c r="BL316" s="16" t="s">
        <v>146</v>
      </c>
      <c r="BM316" s="245" t="s">
        <v>889</v>
      </c>
    </row>
    <row r="317" s="2" customFormat="1">
      <c r="A317" s="37"/>
      <c r="B317" s="38"/>
      <c r="C317" s="39"/>
      <c r="D317" s="247" t="s">
        <v>148</v>
      </c>
      <c r="E317" s="39"/>
      <c r="F317" s="248" t="s">
        <v>278</v>
      </c>
      <c r="G317" s="39"/>
      <c r="H317" s="39"/>
      <c r="I317" s="144"/>
      <c r="J317" s="144"/>
      <c r="K317" s="39"/>
      <c r="L317" s="39"/>
      <c r="M317" s="43"/>
      <c r="N317" s="249"/>
      <c r="O317" s="250"/>
      <c r="P317" s="90"/>
      <c r="Q317" s="90"/>
      <c r="R317" s="90"/>
      <c r="S317" s="90"/>
      <c r="T317" s="90"/>
      <c r="U317" s="90"/>
      <c r="V317" s="90"/>
      <c r="W317" s="90"/>
      <c r="X317" s="91"/>
      <c r="Y317" s="37"/>
      <c r="Z317" s="37"/>
      <c r="AA317" s="37"/>
      <c r="AB317" s="37"/>
      <c r="AC317" s="37"/>
      <c r="AD317" s="37"/>
      <c r="AE317" s="37"/>
      <c r="AT317" s="16" t="s">
        <v>148</v>
      </c>
      <c r="AU317" s="16" t="s">
        <v>85</v>
      </c>
    </row>
    <row r="318" s="12" customFormat="1">
      <c r="A318" s="12"/>
      <c r="B318" s="251"/>
      <c r="C318" s="252"/>
      <c r="D318" s="247" t="s">
        <v>149</v>
      </c>
      <c r="E318" s="253" t="s">
        <v>1</v>
      </c>
      <c r="F318" s="254" t="s">
        <v>872</v>
      </c>
      <c r="G318" s="252"/>
      <c r="H318" s="253" t="s">
        <v>1</v>
      </c>
      <c r="I318" s="255"/>
      <c r="J318" s="255"/>
      <c r="K318" s="252"/>
      <c r="L318" s="252"/>
      <c r="M318" s="256"/>
      <c r="N318" s="257"/>
      <c r="O318" s="258"/>
      <c r="P318" s="258"/>
      <c r="Q318" s="258"/>
      <c r="R318" s="258"/>
      <c r="S318" s="258"/>
      <c r="T318" s="258"/>
      <c r="U318" s="258"/>
      <c r="V318" s="258"/>
      <c r="W318" s="258"/>
      <c r="X318" s="259"/>
      <c r="Y318" s="12"/>
      <c r="Z318" s="12"/>
      <c r="AA318" s="12"/>
      <c r="AB318" s="12"/>
      <c r="AC318" s="12"/>
      <c r="AD318" s="12"/>
      <c r="AE318" s="12"/>
      <c r="AT318" s="260" t="s">
        <v>149</v>
      </c>
      <c r="AU318" s="260" t="s">
        <v>85</v>
      </c>
      <c r="AV318" s="12" t="s">
        <v>85</v>
      </c>
      <c r="AW318" s="12" t="s">
        <v>5</v>
      </c>
      <c r="AX318" s="12" t="s">
        <v>77</v>
      </c>
      <c r="AY318" s="260" t="s">
        <v>139</v>
      </c>
    </row>
    <row r="319" s="13" customFormat="1">
      <c r="A319" s="13"/>
      <c r="B319" s="261"/>
      <c r="C319" s="262"/>
      <c r="D319" s="247" t="s">
        <v>149</v>
      </c>
      <c r="E319" s="263" t="s">
        <v>1</v>
      </c>
      <c r="F319" s="264" t="s">
        <v>250</v>
      </c>
      <c r="G319" s="262"/>
      <c r="H319" s="265">
        <v>2</v>
      </c>
      <c r="I319" s="266"/>
      <c r="J319" s="266"/>
      <c r="K319" s="262"/>
      <c r="L319" s="262"/>
      <c r="M319" s="267"/>
      <c r="N319" s="268"/>
      <c r="O319" s="269"/>
      <c r="P319" s="269"/>
      <c r="Q319" s="269"/>
      <c r="R319" s="269"/>
      <c r="S319" s="269"/>
      <c r="T319" s="269"/>
      <c r="U319" s="269"/>
      <c r="V319" s="269"/>
      <c r="W319" s="269"/>
      <c r="X319" s="270"/>
      <c r="Y319" s="13"/>
      <c r="Z319" s="13"/>
      <c r="AA319" s="13"/>
      <c r="AB319" s="13"/>
      <c r="AC319" s="13"/>
      <c r="AD319" s="13"/>
      <c r="AE319" s="13"/>
      <c r="AT319" s="271" t="s">
        <v>149</v>
      </c>
      <c r="AU319" s="271" t="s">
        <v>85</v>
      </c>
      <c r="AV319" s="13" t="s">
        <v>87</v>
      </c>
      <c r="AW319" s="13" t="s">
        <v>5</v>
      </c>
      <c r="AX319" s="13" t="s">
        <v>77</v>
      </c>
      <c r="AY319" s="271" t="s">
        <v>139</v>
      </c>
    </row>
    <row r="320" s="14" customFormat="1">
      <c r="A320" s="14"/>
      <c r="B320" s="272"/>
      <c r="C320" s="273"/>
      <c r="D320" s="247" t="s">
        <v>149</v>
      </c>
      <c r="E320" s="274" t="s">
        <v>1</v>
      </c>
      <c r="F320" s="275" t="s">
        <v>154</v>
      </c>
      <c r="G320" s="273"/>
      <c r="H320" s="276">
        <v>2</v>
      </c>
      <c r="I320" s="277"/>
      <c r="J320" s="277"/>
      <c r="K320" s="273"/>
      <c r="L320" s="273"/>
      <c r="M320" s="278"/>
      <c r="N320" s="279"/>
      <c r="O320" s="280"/>
      <c r="P320" s="280"/>
      <c r="Q320" s="280"/>
      <c r="R320" s="280"/>
      <c r="S320" s="280"/>
      <c r="T320" s="280"/>
      <c r="U320" s="280"/>
      <c r="V320" s="280"/>
      <c r="W320" s="280"/>
      <c r="X320" s="281"/>
      <c r="Y320" s="14"/>
      <c r="Z320" s="14"/>
      <c r="AA320" s="14"/>
      <c r="AB320" s="14"/>
      <c r="AC320" s="14"/>
      <c r="AD320" s="14"/>
      <c r="AE320" s="14"/>
      <c r="AT320" s="282" t="s">
        <v>149</v>
      </c>
      <c r="AU320" s="282" t="s">
        <v>85</v>
      </c>
      <c r="AV320" s="14" t="s">
        <v>146</v>
      </c>
      <c r="AW320" s="14" t="s">
        <v>5</v>
      </c>
      <c r="AX320" s="14" t="s">
        <v>85</v>
      </c>
      <c r="AY320" s="282" t="s">
        <v>139</v>
      </c>
    </row>
    <row r="321" s="12" customFormat="1">
      <c r="A321" s="12"/>
      <c r="B321" s="251"/>
      <c r="C321" s="252"/>
      <c r="D321" s="247" t="s">
        <v>149</v>
      </c>
      <c r="E321" s="253" t="s">
        <v>1</v>
      </c>
      <c r="F321" s="254" t="s">
        <v>155</v>
      </c>
      <c r="G321" s="252"/>
      <c r="H321" s="253" t="s">
        <v>1</v>
      </c>
      <c r="I321" s="255"/>
      <c r="J321" s="255"/>
      <c r="K321" s="252"/>
      <c r="L321" s="252"/>
      <c r="M321" s="256"/>
      <c r="N321" s="257"/>
      <c r="O321" s="258"/>
      <c r="P321" s="258"/>
      <c r="Q321" s="258"/>
      <c r="R321" s="258"/>
      <c r="S321" s="258"/>
      <c r="T321" s="258"/>
      <c r="U321" s="258"/>
      <c r="V321" s="258"/>
      <c r="W321" s="258"/>
      <c r="X321" s="259"/>
      <c r="Y321" s="12"/>
      <c r="Z321" s="12"/>
      <c r="AA321" s="12"/>
      <c r="AB321" s="12"/>
      <c r="AC321" s="12"/>
      <c r="AD321" s="12"/>
      <c r="AE321" s="12"/>
      <c r="AT321" s="260" t="s">
        <v>149</v>
      </c>
      <c r="AU321" s="260" t="s">
        <v>85</v>
      </c>
      <c r="AV321" s="12" t="s">
        <v>85</v>
      </c>
      <c r="AW321" s="12" t="s">
        <v>5</v>
      </c>
      <c r="AX321" s="12" t="s">
        <v>77</v>
      </c>
      <c r="AY321" s="260" t="s">
        <v>139</v>
      </c>
    </row>
    <row r="322" s="2" customFormat="1" ht="21.75" customHeight="1">
      <c r="A322" s="37"/>
      <c r="B322" s="38"/>
      <c r="C322" s="231" t="s">
        <v>325</v>
      </c>
      <c r="D322" s="231" t="s">
        <v>140</v>
      </c>
      <c r="E322" s="232" t="s">
        <v>281</v>
      </c>
      <c r="F322" s="233" t="s">
        <v>282</v>
      </c>
      <c r="G322" s="234" t="s">
        <v>164</v>
      </c>
      <c r="H322" s="235">
        <v>3</v>
      </c>
      <c r="I322" s="236"/>
      <c r="J322" s="237"/>
      <c r="K322" s="238">
        <f>ROUND(P322*H322,2)</f>
        <v>0</v>
      </c>
      <c r="L322" s="233" t="s">
        <v>144</v>
      </c>
      <c r="M322" s="239"/>
      <c r="N322" s="240" t="s">
        <v>1</v>
      </c>
      <c r="O322" s="241" t="s">
        <v>40</v>
      </c>
      <c r="P322" s="242">
        <f>I322+J322</f>
        <v>0</v>
      </c>
      <c r="Q322" s="242">
        <f>ROUND(I322*H322,2)</f>
        <v>0</v>
      </c>
      <c r="R322" s="242">
        <f>ROUND(J322*H322,2)</f>
        <v>0</v>
      </c>
      <c r="S322" s="90"/>
      <c r="T322" s="243">
        <f>S322*H322</f>
        <v>0</v>
      </c>
      <c r="U322" s="243">
        <v>0.16414999999999999</v>
      </c>
      <c r="V322" s="243">
        <f>U322*H322</f>
        <v>0.49244999999999994</v>
      </c>
      <c r="W322" s="243">
        <v>0</v>
      </c>
      <c r="X322" s="244">
        <f>W322*H322</f>
        <v>0</v>
      </c>
      <c r="Y322" s="37"/>
      <c r="Z322" s="37"/>
      <c r="AA322" s="37"/>
      <c r="AB322" s="37"/>
      <c r="AC322" s="37"/>
      <c r="AD322" s="37"/>
      <c r="AE322" s="37"/>
      <c r="AR322" s="245" t="s">
        <v>145</v>
      </c>
      <c r="AT322" s="245" t="s">
        <v>140</v>
      </c>
      <c r="AU322" s="245" t="s">
        <v>85</v>
      </c>
      <c r="AY322" s="16" t="s">
        <v>139</v>
      </c>
      <c r="BE322" s="246">
        <f>IF(O322="základní",K322,0)</f>
        <v>0</v>
      </c>
      <c r="BF322" s="246">
        <f>IF(O322="snížená",K322,0)</f>
        <v>0</v>
      </c>
      <c r="BG322" s="246">
        <f>IF(O322="zákl. přenesená",K322,0)</f>
        <v>0</v>
      </c>
      <c r="BH322" s="246">
        <f>IF(O322="sníž. přenesená",K322,0)</f>
        <v>0</v>
      </c>
      <c r="BI322" s="246">
        <f>IF(O322="nulová",K322,0)</f>
        <v>0</v>
      </c>
      <c r="BJ322" s="16" t="s">
        <v>85</v>
      </c>
      <c r="BK322" s="246">
        <f>ROUND(P322*H322,2)</f>
        <v>0</v>
      </c>
      <c r="BL322" s="16" t="s">
        <v>146</v>
      </c>
      <c r="BM322" s="245" t="s">
        <v>890</v>
      </c>
    </row>
    <row r="323" s="2" customFormat="1">
      <c r="A323" s="37"/>
      <c r="B323" s="38"/>
      <c r="C323" s="39"/>
      <c r="D323" s="247" t="s">
        <v>148</v>
      </c>
      <c r="E323" s="39"/>
      <c r="F323" s="248" t="s">
        <v>282</v>
      </c>
      <c r="G323" s="39"/>
      <c r="H323" s="39"/>
      <c r="I323" s="144"/>
      <c r="J323" s="144"/>
      <c r="K323" s="39"/>
      <c r="L323" s="39"/>
      <c r="M323" s="43"/>
      <c r="N323" s="249"/>
      <c r="O323" s="250"/>
      <c r="P323" s="90"/>
      <c r="Q323" s="90"/>
      <c r="R323" s="90"/>
      <c r="S323" s="90"/>
      <c r="T323" s="90"/>
      <c r="U323" s="90"/>
      <c r="V323" s="90"/>
      <c r="W323" s="90"/>
      <c r="X323" s="91"/>
      <c r="Y323" s="37"/>
      <c r="Z323" s="37"/>
      <c r="AA323" s="37"/>
      <c r="AB323" s="37"/>
      <c r="AC323" s="37"/>
      <c r="AD323" s="37"/>
      <c r="AE323" s="37"/>
      <c r="AT323" s="16" t="s">
        <v>148</v>
      </c>
      <c r="AU323" s="16" t="s">
        <v>85</v>
      </c>
    </row>
    <row r="324" s="12" customFormat="1">
      <c r="A324" s="12"/>
      <c r="B324" s="251"/>
      <c r="C324" s="252"/>
      <c r="D324" s="247" t="s">
        <v>149</v>
      </c>
      <c r="E324" s="253" t="s">
        <v>1</v>
      </c>
      <c r="F324" s="254" t="s">
        <v>891</v>
      </c>
      <c r="G324" s="252"/>
      <c r="H324" s="253" t="s">
        <v>1</v>
      </c>
      <c r="I324" s="255"/>
      <c r="J324" s="255"/>
      <c r="K324" s="252"/>
      <c r="L324" s="252"/>
      <c r="M324" s="256"/>
      <c r="N324" s="257"/>
      <c r="O324" s="258"/>
      <c r="P324" s="258"/>
      <c r="Q324" s="258"/>
      <c r="R324" s="258"/>
      <c r="S324" s="258"/>
      <c r="T324" s="258"/>
      <c r="U324" s="258"/>
      <c r="V324" s="258"/>
      <c r="W324" s="258"/>
      <c r="X324" s="259"/>
      <c r="Y324" s="12"/>
      <c r="Z324" s="12"/>
      <c r="AA324" s="12"/>
      <c r="AB324" s="12"/>
      <c r="AC324" s="12"/>
      <c r="AD324" s="12"/>
      <c r="AE324" s="12"/>
      <c r="AT324" s="260" t="s">
        <v>149</v>
      </c>
      <c r="AU324" s="260" t="s">
        <v>85</v>
      </c>
      <c r="AV324" s="12" t="s">
        <v>85</v>
      </c>
      <c r="AW324" s="12" t="s">
        <v>5</v>
      </c>
      <c r="AX324" s="12" t="s">
        <v>77</v>
      </c>
      <c r="AY324" s="260" t="s">
        <v>139</v>
      </c>
    </row>
    <row r="325" s="13" customFormat="1">
      <c r="A325" s="13"/>
      <c r="B325" s="261"/>
      <c r="C325" s="262"/>
      <c r="D325" s="247" t="s">
        <v>149</v>
      </c>
      <c r="E325" s="263" t="s">
        <v>1</v>
      </c>
      <c r="F325" s="264" t="s">
        <v>250</v>
      </c>
      <c r="G325" s="262"/>
      <c r="H325" s="265">
        <v>2</v>
      </c>
      <c r="I325" s="266"/>
      <c r="J325" s="266"/>
      <c r="K325" s="262"/>
      <c r="L325" s="262"/>
      <c r="M325" s="267"/>
      <c r="N325" s="268"/>
      <c r="O325" s="269"/>
      <c r="P325" s="269"/>
      <c r="Q325" s="269"/>
      <c r="R325" s="269"/>
      <c r="S325" s="269"/>
      <c r="T325" s="269"/>
      <c r="U325" s="269"/>
      <c r="V325" s="269"/>
      <c r="W325" s="269"/>
      <c r="X325" s="270"/>
      <c r="Y325" s="13"/>
      <c r="Z325" s="13"/>
      <c r="AA325" s="13"/>
      <c r="AB325" s="13"/>
      <c r="AC325" s="13"/>
      <c r="AD325" s="13"/>
      <c r="AE325" s="13"/>
      <c r="AT325" s="271" t="s">
        <v>149</v>
      </c>
      <c r="AU325" s="271" t="s">
        <v>85</v>
      </c>
      <c r="AV325" s="13" t="s">
        <v>87</v>
      </c>
      <c r="AW325" s="13" t="s">
        <v>5</v>
      </c>
      <c r="AX325" s="13" t="s">
        <v>77</v>
      </c>
      <c r="AY325" s="271" t="s">
        <v>139</v>
      </c>
    </row>
    <row r="326" s="12" customFormat="1">
      <c r="A326" s="12"/>
      <c r="B326" s="251"/>
      <c r="C326" s="252"/>
      <c r="D326" s="247" t="s">
        <v>149</v>
      </c>
      <c r="E326" s="253" t="s">
        <v>1</v>
      </c>
      <c r="F326" s="254" t="s">
        <v>892</v>
      </c>
      <c r="G326" s="252"/>
      <c r="H326" s="253" t="s">
        <v>1</v>
      </c>
      <c r="I326" s="255"/>
      <c r="J326" s="255"/>
      <c r="K326" s="252"/>
      <c r="L326" s="252"/>
      <c r="M326" s="256"/>
      <c r="N326" s="257"/>
      <c r="O326" s="258"/>
      <c r="P326" s="258"/>
      <c r="Q326" s="258"/>
      <c r="R326" s="258"/>
      <c r="S326" s="258"/>
      <c r="T326" s="258"/>
      <c r="U326" s="258"/>
      <c r="V326" s="258"/>
      <c r="W326" s="258"/>
      <c r="X326" s="259"/>
      <c r="Y326" s="12"/>
      <c r="Z326" s="12"/>
      <c r="AA326" s="12"/>
      <c r="AB326" s="12"/>
      <c r="AC326" s="12"/>
      <c r="AD326" s="12"/>
      <c r="AE326" s="12"/>
      <c r="AT326" s="260" t="s">
        <v>149</v>
      </c>
      <c r="AU326" s="260" t="s">
        <v>85</v>
      </c>
      <c r="AV326" s="12" t="s">
        <v>85</v>
      </c>
      <c r="AW326" s="12" t="s">
        <v>5</v>
      </c>
      <c r="AX326" s="12" t="s">
        <v>77</v>
      </c>
      <c r="AY326" s="260" t="s">
        <v>139</v>
      </c>
    </row>
    <row r="327" s="13" customFormat="1">
      <c r="A327" s="13"/>
      <c r="B327" s="261"/>
      <c r="C327" s="262"/>
      <c r="D327" s="247" t="s">
        <v>149</v>
      </c>
      <c r="E327" s="263" t="s">
        <v>1</v>
      </c>
      <c r="F327" s="264" t="s">
        <v>85</v>
      </c>
      <c r="G327" s="262"/>
      <c r="H327" s="265">
        <v>1</v>
      </c>
      <c r="I327" s="266"/>
      <c r="J327" s="266"/>
      <c r="K327" s="262"/>
      <c r="L327" s="262"/>
      <c r="M327" s="267"/>
      <c r="N327" s="268"/>
      <c r="O327" s="269"/>
      <c r="P327" s="269"/>
      <c r="Q327" s="269"/>
      <c r="R327" s="269"/>
      <c r="S327" s="269"/>
      <c r="T327" s="269"/>
      <c r="U327" s="269"/>
      <c r="V327" s="269"/>
      <c r="W327" s="269"/>
      <c r="X327" s="270"/>
      <c r="Y327" s="13"/>
      <c r="Z327" s="13"/>
      <c r="AA327" s="13"/>
      <c r="AB327" s="13"/>
      <c r="AC327" s="13"/>
      <c r="AD327" s="13"/>
      <c r="AE327" s="13"/>
      <c r="AT327" s="271" t="s">
        <v>149</v>
      </c>
      <c r="AU327" s="271" t="s">
        <v>85</v>
      </c>
      <c r="AV327" s="13" t="s">
        <v>87</v>
      </c>
      <c r="AW327" s="13" t="s">
        <v>5</v>
      </c>
      <c r="AX327" s="13" t="s">
        <v>77</v>
      </c>
      <c r="AY327" s="271" t="s">
        <v>139</v>
      </c>
    </row>
    <row r="328" s="14" customFormat="1">
      <c r="A328" s="14"/>
      <c r="B328" s="272"/>
      <c r="C328" s="273"/>
      <c r="D328" s="247" t="s">
        <v>149</v>
      </c>
      <c r="E328" s="274" t="s">
        <v>1</v>
      </c>
      <c r="F328" s="275" t="s">
        <v>154</v>
      </c>
      <c r="G328" s="273"/>
      <c r="H328" s="276">
        <v>3</v>
      </c>
      <c r="I328" s="277"/>
      <c r="J328" s="277"/>
      <c r="K328" s="273"/>
      <c r="L328" s="273"/>
      <c r="M328" s="278"/>
      <c r="N328" s="279"/>
      <c r="O328" s="280"/>
      <c r="P328" s="280"/>
      <c r="Q328" s="280"/>
      <c r="R328" s="280"/>
      <c r="S328" s="280"/>
      <c r="T328" s="280"/>
      <c r="U328" s="280"/>
      <c r="V328" s="280"/>
      <c r="W328" s="280"/>
      <c r="X328" s="281"/>
      <c r="Y328" s="14"/>
      <c r="Z328" s="14"/>
      <c r="AA328" s="14"/>
      <c r="AB328" s="14"/>
      <c r="AC328" s="14"/>
      <c r="AD328" s="14"/>
      <c r="AE328" s="14"/>
      <c r="AT328" s="282" t="s">
        <v>149</v>
      </c>
      <c r="AU328" s="282" t="s">
        <v>85</v>
      </c>
      <c r="AV328" s="14" t="s">
        <v>146</v>
      </c>
      <c r="AW328" s="14" t="s">
        <v>5</v>
      </c>
      <c r="AX328" s="14" t="s">
        <v>85</v>
      </c>
      <c r="AY328" s="282" t="s">
        <v>139</v>
      </c>
    </row>
    <row r="329" s="12" customFormat="1">
      <c r="A329" s="12"/>
      <c r="B329" s="251"/>
      <c r="C329" s="252"/>
      <c r="D329" s="247" t="s">
        <v>149</v>
      </c>
      <c r="E329" s="253" t="s">
        <v>1</v>
      </c>
      <c r="F329" s="254" t="s">
        <v>155</v>
      </c>
      <c r="G329" s="252"/>
      <c r="H329" s="253" t="s">
        <v>1</v>
      </c>
      <c r="I329" s="255"/>
      <c r="J329" s="255"/>
      <c r="K329" s="252"/>
      <c r="L329" s="252"/>
      <c r="M329" s="256"/>
      <c r="N329" s="257"/>
      <c r="O329" s="258"/>
      <c r="P329" s="258"/>
      <c r="Q329" s="258"/>
      <c r="R329" s="258"/>
      <c r="S329" s="258"/>
      <c r="T329" s="258"/>
      <c r="U329" s="258"/>
      <c r="V329" s="258"/>
      <c r="W329" s="258"/>
      <c r="X329" s="259"/>
      <c r="Y329" s="12"/>
      <c r="Z329" s="12"/>
      <c r="AA329" s="12"/>
      <c r="AB329" s="12"/>
      <c r="AC329" s="12"/>
      <c r="AD329" s="12"/>
      <c r="AE329" s="12"/>
      <c r="AT329" s="260" t="s">
        <v>149</v>
      </c>
      <c r="AU329" s="260" t="s">
        <v>85</v>
      </c>
      <c r="AV329" s="12" t="s">
        <v>85</v>
      </c>
      <c r="AW329" s="12" t="s">
        <v>5</v>
      </c>
      <c r="AX329" s="12" t="s">
        <v>77</v>
      </c>
      <c r="AY329" s="260" t="s">
        <v>139</v>
      </c>
    </row>
    <row r="330" s="2" customFormat="1" ht="21.75" customHeight="1">
      <c r="A330" s="37"/>
      <c r="B330" s="38"/>
      <c r="C330" s="231" t="s">
        <v>330</v>
      </c>
      <c r="D330" s="231" t="s">
        <v>140</v>
      </c>
      <c r="E330" s="232" t="s">
        <v>287</v>
      </c>
      <c r="F330" s="233" t="s">
        <v>288</v>
      </c>
      <c r="G330" s="234" t="s">
        <v>164</v>
      </c>
      <c r="H330" s="235">
        <v>2</v>
      </c>
      <c r="I330" s="236"/>
      <c r="J330" s="237"/>
      <c r="K330" s="238">
        <f>ROUND(P330*H330,2)</f>
        <v>0</v>
      </c>
      <c r="L330" s="233" t="s">
        <v>144</v>
      </c>
      <c r="M330" s="239"/>
      <c r="N330" s="240" t="s">
        <v>1</v>
      </c>
      <c r="O330" s="241" t="s">
        <v>40</v>
      </c>
      <c r="P330" s="242">
        <f>I330+J330</f>
        <v>0</v>
      </c>
      <c r="Q330" s="242">
        <f>ROUND(I330*H330,2)</f>
        <v>0</v>
      </c>
      <c r="R330" s="242">
        <f>ROUND(J330*H330,2)</f>
        <v>0</v>
      </c>
      <c r="S330" s="90"/>
      <c r="T330" s="243">
        <f>S330*H330</f>
        <v>0</v>
      </c>
      <c r="U330" s="243">
        <v>0.16788</v>
      </c>
      <c r="V330" s="243">
        <f>U330*H330</f>
        <v>0.33576</v>
      </c>
      <c r="W330" s="243">
        <v>0</v>
      </c>
      <c r="X330" s="244">
        <f>W330*H330</f>
        <v>0</v>
      </c>
      <c r="Y330" s="37"/>
      <c r="Z330" s="37"/>
      <c r="AA330" s="37"/>
      <c r="AB330" s="37"/>
      <c r="AC330" s="37"/>
      <c r="AD330" s="37"/>
      <c r="AE330" s="37"/>
      <c r="AR330" s="245" t="s">
        <v>145</v>
      </c>
      <c r="AT330" s="245" t="s">
        <v>140</v>
      </c>
      <c r="AU330" s="245" t="s">
        <v>85</v>
      </c>
      <c r="AY330" s="16" t="s">
        <v>139</v>
      </c>
      <c r="BE330" s="246">
        <f>IF(O330="základní",K330,0)</f>
        <v>0</v>
      </c>
      <c r="BF330" s="246">
        <f>IF(O330="snížená",K330,0)</f>
        <v>0</v>
      </c>
      <c r="BG330" s="246">
        <f>IF(O330="zákl. přenesená",K330,0)</f>
        <v>0</v>
      </c>
      <c r="BH330" s="246">
        <f>IF(O330="sníž. přenesená",K330,0)</f>
        <v>0</v>
      </c>
      <c r="BI330" s="246">
        <f>IF(O330="nulová",K330,0)</f>
        <v>0</v>
      </c>
      <c r="BJ330" s="16" t="s">
        <v>85</v>
      </c>
      <c r="BK330" s="246">
        <f>ROUND(P330*H330,2)</f>
        <v>0</v>
      </c>
      <c r="BL330" s="16" t="s">
        <v>146</v>
      </c>
      <c r="BM330" s="245" t="s">
        <v>893</v>
      </c>
    </row>
    <row r="331" s="2" customFormat="1">
      <c r="A331" s="37"/>
      <c r="B331" s="38"/>
      <c r="C331" s="39"/>
      <c r="D331" s="247" t="s">
        <v>148</v>
      </c>
      <c r="E331" s="39"/>
      <c r="F331" s="248" t="s">
        <v>288</v>
      </c>
      <c r="G331" s="39"/>
      <c r="H331" s="39"/>
      <c r="I331" s="144"/>
      <c r="J331" s="144"/>
      <c r="K331" s="39"/>
      <c r="L331" s="39"/>
      <c r="M331" s="43"/>
      <c r="N331" s="249"/>
      <c r="O331" s="250"/>
      <c r="P331" s="90"/>
      <c r="Q331" s="90"/>
      <c r="R331" s="90"/>
      <c r="S331" s="90"/>
      <c r="T331" s="90"/>
      <c r="U331" s="90"/>
      <c r="V331" s="90"/>
      <c r="W331" s="90"/>
      <c r="X331" s="91"/>
      <c r="Y331" s="37"/>
      <c r="Z331" s="37"/>
      <c r="AA331" s="37"/>
      <c r="AB331" s="37"/>
      <c r="AC331" s="37"/>
      <c r="AD331" s="37"/>
      <c r="AE331" s="37"/>
      <c r="AT331" s="16" t="s">
        <v>148</v>
      </c>
      <c r="AU331" s="16" t="s">
        <v>85</v>
      </c>
    </row>
    <row r="332" s="12" customFormat="1">
      <c r="A332" s="12"/>
      <c r="B332" s="251"/>
      <c r="C332" s="252"/>
      <c r="D332" s="247" t="s">
        <v>149</v>
      </c>
      <c r="E332" s="253" t="s">
        <v>1</v>
      </c>
      <c r="F332" s="254" t="s">
        <v>894</v>
      </c>
      <c r="G332" s="252"/>
      <c r="H332" s="253" t="s">
        <v>1</v>
      </c>
      <c r="I332" s="255"/>
      <c r="J332" s="255"/>
      <c r="K332" s="252"/>
      <c r="L332" s="252"/>
      <c r="M332" s="256"/>
      <c r="N332" s="257"/>
      <c r="O332" s="258"/>
      <c r="P332" s="258"/>
      <c r="Q332" s="258"/>
      <c r="R332" s="258"/>
      <c r="S332" s="258"/>
      <c r="T332" s="258"/>
      <c r="U332" s="258"/>
      <c r="V332" s="258"/>
      <c r="W332" s="258"/>
      <c r="X332" s="259"/>
      <c r="Y332" s="12"/>
      <c r="Z332" s="12"/>
      <c r="AA332" s="12"/>
      <c r="AB332" s="12"/>
      <c r="AC332" s="12"/>
      <c r="AD332" s="12"/>
      <c r="AE332" s="12"/>
      <c r="AT332" s="260" t="s">
        <v>149</v>
      </c>
      <c r="AU332" s="260" t="s">
        <v>85</v>
      </c>
      <c r="AV332" s="12" t="s">
        <v>85</v>
      </c>
      <c r="AW332" s="12" t="s">
        <v>5</v>
      </c>
      <c r="AX332" s="12" t="s">
        <v>77</v>
      </c>
      <c r="AY332" s="260" t="s">
        <v>139</v>
      </c>
    </row>
    <row r="333" s="13" customFormat="1">
      <c r="A333" s="13"/>
      <c r="B333" s="261"/>
      <c r="C333" s="262"/>
      <c r="D333" s="247" t="s">
        <v>149</v>
      </c>
      <c r="E333" s="263" t="s">
        <v>1</v>
      </c>
      <c r="F333" s="264" t="s">
        <v>87</v>
      </c>
      <c r="G333" s="262"/>
      <c r="H333" s="265">
        <v>2</v>
      </c>
      <c r="I333" s="266"/>
      <c r="J333" s="266"/>
      <c r="K333" s="262"/>
      <c r="L333" s="262"/>
      <c r="M333" s="267"/>
      <c r="N333" s="268"/>
      <c r="O333" s="269"/>
      <c r="P333" s="269"/>
      <c r="Q333" s="269"/>
      <c r="R333" s="269"/>
      <c r="S333" s="269"/>
      <c r="T333" s="269"/>
      <c r="U333" s="269"/>
      <c r="V333" s="269"/>
      <c r="W333" s="269"/>
      <c r="X333" s="270"/>
      <c r="Y333" s="13"/>
      <c r="Z333" s="13"/>
      <c r="AA333" s="13"/>
      <c r="AB333" s="13"/>
      <c r="AC333" s="13"/>
      <c r="AD333" s="13"/>
      <c r="AE333" s="13"/>
      <c r="AT333" s="271" t="s">
        <v>149</v>
      </c>
      <c r="AU333" s="271" t="s">
        <v>85</v>
      </c>
      <c r="AV333" s="13" t="s">
        <v>87</v>
      </c>
      <c r="AW333" s="13" t="s">
        <v>5</v>
      </c>
      <c r="AX333" s="13" t="s">
        <v>77</v>
      </c>
      <c r="AY333" s="271" t="s">
        <v>139</v>
      </c>
    </row>
    <row r="334" s="14" customFormat="1">
      <c r="A334" s="14"/>
      <c r="B334" s="272"/>
      <c r="C334" s="273"/>
      <c r="D334" s="247" t="s">
        <v>149</v>
      </c>
      <c r="E334" s="274" t="s">
        <v>1</v>
      </c>
      <c r="F334" s="275" t="s">
        <v>154</v>
      </c>
      <c r="G334" s="273"/>
      <c r="H334" s="276">
        <v>2</v>
      </c>
      <c r="I334" s="277"/>
      <c r="J334" s="277"/>
      <c r="K334" s="273"/>
      <c r="L334" s="273"/>
      <c r="M334" s="278"/>
      <c r="N334" s="279"/>
      <c r="O334" s="280"/>
      <c r="P334" s="280"/>
      <c r="Q334" s="280"/>
      <c r="R334" s="280"/>
      <c r="S334" s="280"/>
      <c r="T334" s="280"/>
      <c r="U334" s="280"/>
      <c r="V334" s="280"/>
      <c r="W334" s="280"/>
      <c r="X334" s="281"/>
      <c r="Y334" s="14"/>
      <c r="Z334" s="14"/>
      <c r="AA334" s="14"/>
      <c r="AB334" s="14"/>
      <c r="AC334" s="14"/>
      <c r="AD334" s="14"/>
      <c r="AE334" s="14"/>
      <c r="AT334" s="282" t="s">
        <v>149</v>
      </c>
      <c r="AU334" s="282" t="s">
        <v>85</v>
      </c>
      <c r="AV334" s="14" t="s">
        <v>146</v>
      </c>
      <c r="AW334" s="14" t="s">
        <v>5</v>
      </c>
      <c r="AX334" s="14" t="s">
        <v>85</v>
      </c>
      <c r="AY334" s="282" t="s">
        <v>139</v>
      </c>
    </row>
    <row r="335" s="12" customFormat="1">
      <c r="A335" s="12"/>
      <c r="B335" s="251"/>
      <c r="C335" s="252"/>
      <c r="D335" s="247" t="s">
        <v>149</v>
      </c>
      <c r="E335" s="253" t="s">
        <v>1</v>
      </c>
      <c r="F335" s="254" t="s">
        <v>155</v>
      </c>
      <c r="G335" s="252"/>
      <c r="H335" s="253" t="s">
        <v>1</v>
      </c>
      <c r="I335" s="255"/>
      <c r="J335" s="255"/>
      <c r="K335" s="252"/>
      <c r="L335" s="252"/>
      <c r="M335" s="256"/>
      <c r="N335" s="257"/>
      <c r="O335" s="258"/>
      <c r="P335" s="258"/>
      <c r="Q335" s="258"/>
      <c r="R335" s="258"/>
      <c r="S335" s="258"/>
      <c r="T335" s="258"/>
      <c r="U335" s="258"/>
      <c r="V335" s="258"/>
      <c r="W335" s="258"/>
      <c r="X335" s="259"/>
      <c r="Y335" s="12"/>
      <c r="Z335" s="12"/>
      <c r="AA335" s="12"/>
      <c r="AB335" s="12"/>
      <c r="AC335" s="12"/>
      <c r="AD335" s="12"/>
      <c r="AE335" s="12"/>
      <c r="AT335" s="260" t="s">
        <v>149</v>
      </c>
      <c r="AU335" s="260" t="s">
        <v>85</v>
      </c>
      <c r="AV335" s="12" t="s">
        <v>85</v>
      </c>
      <c r="AW335" s="12" t="s">
        <v>5</v>
      </c>
      <c r="AX335" s="12" t="s">
        <v>77</v>
      </c>
      <c r="AY335" s="260" t="s">
        <v>139</v>
      </c>
    </row>
    <row r="336" s="2" customFormat="1" ht="21.75" customHeight="1">
      <c r="A336" s="37"/>
      <c r="B336" s="38"/>
      <c r="C336" s="231" t="s">
        <v>335</v>
      </c>
      <c r="D336" s="231" t="s">
        <v>140</v>
      </c>
      <c r="E336" s="232" t="s">
        <v>292</v>
      </c>
      <c r="F336" s="233" t="s">
        <v>293</v>
      </c>
      <c r="G336" s="234" t="s">
        <v>164</v>
      </c>
      <c r="H336" s="235">
        <v>1</v>
      </c>
      <c r="I336" s="236"/>
      <c r="J336" s="237"/>
      <c r="K336" s="238">
        <f>ROUND(P336*H336,2)</f>
        <v>0</v>
      </c>
      <c r="L336" s="233" t="s">
        <v>144</v>
      </c>
      <c r="M336" s="239"/>
      <c r="N336" s="240" t="s">
        <v>1</v>
      </c>
      <c r="O336" s="241" t="s">
        <v>40</v>
      </c>
      <c r="P336" s="242">
        <f>I336+J336</f>
        <v>0</v>
      </c>
      <c r="Q336" s="242">
        <f>ROUND(I336*H336,2)</f>
        <v>0</v>
      </c>
      <c r="R336" s="242">
        <f>ROUND(J336*H336,2)</f>
        <v>0</v>
      </c>
      <c r="S336" s="90"/>
      <c r="T336" s="243">
        <f>S336*H336</f>
        <v>0</v>
      </c>
      <c r="U336" s="243">
        <v>0.17162</v>
      </c>
      <c r="V336" s="243">
        <f>U336*H336</f>
        <v>0.17162</v>
      </c>
      <c r="W336" s="243">
        <v>0</v>
      </c>
      <c r="X336" s="244">
        <f>W336*H336</f>
        <v>0</v>
      </c>
      <c r="Y336" s="37"/>
      <c r="Z336" s="37"/>
      <c r="AA336" s="37"/>
      <c r="AB336" s="37"/>
      <c r="AC336" s="37"/>
      <c r="AD336" s="37"/>
      <c r="AE336" s="37"/>
      <c r="AR336" s="245" t="s">
        <v>145</v>
      </c>
      <c r="AT336" s="245" t="s">
        <v>140</v>
      </c>
      <c r="AU336" s="245" t="s">
        <v>85</v>
      </c>
      <c r="AY336" s="16" t="s">
        <v>139</v>
      </c>
      <c r="BE336" s="246">
        <f>IF(O336="základní",K336,0)</f>
        <v>0</v>
      </c>
      <c r="BF336" s="246">
        <f>IF(O336="snížená",K336,0)</f>
        <v>0</v>
      </c>
      <c r="BG336" s="246">
        <f>IF(O336="zákl. přenesená",K336,0)</f>
        <v>0</v>
      </c>
      <c r="BH336" s="246">
        <f>IF(O336="sníž. přenesená",K336,0)</f>
        <v>0</v>
      </c>
      <c r="BI336" s="246">
        <f>IF(O336="nulová",K336,0)</f>
        <v>0</v>
      </c>
      <c r="BJ336" s="16" t="s">
        <v>85</v>
      </c>
      <c r="BK336" s="246">
        <f>ROUND(P336*H336,2)</f>
        <v>0</v>
      </c>
      <c r="BL336" s="16" t="s">
        <v>146</v>
      </c>
      <c r="BM336" s="245" t="s">
        <v>895</v>
      </c>
    </row>
    <row r="337" s="2" customFormat="1">
      <c r="A337" s="37"/>
      <c r="B337" s="38"/>
      <c r="C337" s="39"/>
      <c r="D337" s="247" t="s">
        <v>148</v>
      </c>
      <c r="E337" s="39"/>
      <c r="F337" s="248" t="s">
        <v>293</v>
      </c>
      <c r="G337" s="39"/>
      <c r="H337" s="39"/>
      <c r="I337" s="144"/>
      <c r="J337" s="144"/>
      <c r="K337" s="39"/>
      <c r="L337" s="39"/>
      <c r="M337" s="43"/>
      <c r="N337" s="249"/>
      <c r="O337" s="250"/>
      <c r="P337" s="90"/>
      <c r="Q337" s="90"/>
      <c r="R337" s="90"/>
      <c r="S337" s="90"/>
      <c r="T337" s="90"/>
      <c r="U337" s="90"/>
      <c r="V337" s="90"/>
      <c r="W337" s="90"/>
      <c r="X337" s="91"/>
      <c r="Y337" s="37"/>
      <c r="Z337" s="37"/>
      <c r="AA337" s="37"/>
      <c r="AB337" s="37"/>
      <c r="AC337" s="37"/>
      <c r="AD337" s="37"/>
      <c r="AE337" s="37"/>
      <c r="AT337" s="16" t="s">
        <v>148</v>
      </c>
      <c r="AU337" s="16" t="s">
        <v>85</v>
      </c>
    </row>
    <row r="338" s="12" customFormat="1">
      <c r="A338" s="12"/>
      <c r="B338" s="251"/>
      <c r="C338" s="252"/>
      <c r="D338" s="247" t="s">
        <v>149</v>
      </c>
      <c r="E338" s="253" t="s">
        <v>1</v>
      </c>
      <c r="F338" s="254" t="s">
        <v>896</v>
      </c>
      <c r="G338" s="252"/>
      <c r="H338" s="253" t="s">
        <v>1</v>
      </c>
      <c r="I338" s="255"/>
      <c r="J338" s="255"/>
      <c r="K338" s="252"/>
      <c r="L338" s="252"/>
      <c r="M338" s="256"/>
      <c r="N338" s="257"/>
      <c r="O338" s="258"/>
      <c r="P338" s="258"/>
      <c r="Q338" s="258"/>
      <c r="R338" s="258"/>
      <c r="S338" s="258"/>
      <c r="T338" s="258"/>
      <c r="U338" s="258"/>
      <c r="V338" s="258"/>
      <c r="W338" s="258"/>
      <c r="X338" s="259"/>
      <c r="Y338" s="12"/>
      <c r="Z338" s="12"/>
      <c r="AA338" s="12"/>
      <c r="AB338" s="12"/>
      <c r="AC338" s="12"/>
      <c r="AD338" s="12"/>
      <c r="AE338" s="12"/>
      <c r="AT338" s="260" t="s">
        <v>149</v>
      </c>
      <c r="AU338" s="260" t="s">
        <v>85</v>
      </c>
      <c r="AV338" s="12" t="s">
        <v>85</v>
      </c>
      <c r="AW338" s="12" t="s">
        <v>5</v>
      </c>
      <c r="AX338" s="12" t="s">
        <v>77</v>
      </c>
      <c r="AY338" s="260" t="s">
        <v>139</v>
      </c>
    </row>
    <row r="339" s="13" customFormat="1">
      <c r="A339" s="13"/>
      <c r="B339" s="261"/>
      <c r="C339" s="262"/>
      <c r="D339" s="247" t="s">
        <v>149</v>
      </c>
      <c r="E339" s="263" t="s">
        <v>1</v>
      </c>
      <c r="F339" s="264" t="s">
        <v>85</v>
      </c>
      <c r="G339" s="262"/>
      <c r="H339" s="265">
        <v>1</v>
      </c>
      <c r="I339" s="266"/>
      <c r="J339" s="266"/>
      <c r="K339" s="262"/>
      <c r="L339" s="262"/>
      <c r="M339" s="267"/>
      <c r="N339" s="268"/>
      <c r="O339" s="269"/>
      <c r="P339" s="269"/>
      <c r="Q339" s="269"/>
      <c r="R339" s="269"/>
      <c r="S339" s="269"/>
      <c r="T339" s="269"/>
      <c r="U339" s="269"/>
      <c r="V339" s="269"/>
      <c r="W339" s="269"/>
      <c r="X339" s="270"/>
      <c r="Y339" s="13"/>
      <c r="Z339" s="13"/>
      <c r="AA339" s="13"/>
      <c r="AB339" s="13"/>
      <c r="AC339" s="13"/>
      <c r="AD339" s="13"/>
      <c r="AE339" s="13"/>
      <c r="AT339" s="271" t="s">
        <v>149</v>
      </c>
      <c r="AU339" s="271" t="s">
        <v>85</v>
      </c>
      <c r="AV339" s="13" t="s">
        <v>87</v>
      </c>
      <c r="AW339" s="13" t="s">
        <v>5</v>
      </c>
      <c r="AX339" s="13" t="s">
        <v>77</v>
      </c>
      <c r="AY339" s="271" t="s">
        <v>139</v>
      </c>
    </row>
    <row r="340" s="14" customFormat="1">
      <c r="A340" s="14"/>
      <c r="B340" s="272"/>
      <c r="C340" s="273"/>
      <c r="D340" s="247" t="s">
        <v>149</v>
      </c>
      <c r="E340" s="274" t="s">
        <v>1</v>
      </c>
      <c r="F340" s="275" t="s">
        <v>154</v>
      </c>
      <c r="G340" s="273"/>
      <c r="H340" s="276">
        <v>1</v>
      </c>
      <c r="I340" s="277"/>
      <c r="J340" s="277"/>
      <c r="K340" s="273"/>
      <c r="L340" s="273"/>
      <c r="M340" s="278"/>
      <c r="N340" s="279"/>
      <c r="O340" s="280"/>
      <c r="P340" s="280"/>
      <c r="Q340" s="280"/>
      <c r="R340" s="280"/>
      <c r="S340" s="280"/>
      <c r="T340" s="280"/>
      <c r="U340" s="280"/>
      <c r="V340" s="280"/>
      <c r="W340" s="280"/>
      <c r="X340" s="281"/>
      <c r="Y340" s="14"/>
      <c r="Z340" s="14"/>
      <c r="AA340" s="14"/>
      <c r="AB340" s="14"/>
      <c r="AC340" s="14"/>
      <c r="AD340" s="14"/>
      <c r="AE340" s="14"/>
      <c r="AT340" s="282" t="s">
        <v>149</v>
      </c>
      <c r="AU340" s="282" t="s">
        <v>85</v>
      </c>
      <c r="AV340" s="14" t="s">
        <v>146</v>
      </c>
      <c r="AW340" s="14" t="s">
        <v>5</v>
      </c>
      <c r="AX340" s="14" t="s">
        <v>85</v>
      </c>
      <c r="AY340" s="282" t="s">
        <v>139</v>
      </c>
    </row>
    <row r="341" s="12" customFormat="1">
      <c r="A341" s="12"/>
      <c r="B341" s="251"/>
      <c r="C341" s="252"/>
      <c r="D341" s="247" t="s">
        <v>149</v>
      </c>
      <c r="E341" s="253" t="s">
        <v>1</v>
      </c>
      <c r="F341" s="254" t="s">
        <v>155</v>
      </c>
      <c r="G341" s="252"/>
      <c r="H341" s="253" t="s">
        <v>1</v>
      </c>
      <c r="I341" s="255"/>
      <c r="J341" s="255"/>
      <c r="K341" s="252"/>
      <c r="L341" s="252"/>
      <c r="M341" s="256"/>
      <c r="N341" s="257"/>
      <c r="O341" s="258"/>
      <c r="P341" s="258"/>
      <c r="Q341" s="258"/>
      <c r="R341" s="258"/>
      <c r="S341" s="258"/>
      <c r="T341" s="258"/>
      <c r="U341" s="258"/>
      <c r="V341" s="258"/>
      <c r="W341" s="258"/>
      <c r="X341" s="259"/>
      <c r="Y341" s="12"/>
      <c r="Z341" s="12"/>
      <c r="AA341" s="12"/>
      <c r="AB341" s="12"/>
      <c r="AC341" s="12"/>
      <c r="AD341" s="12"/>
      <c r="AE341" s="12"/>
      <c r="AT341" s="260" t="s">
        <v>149</v>
      </c>
      <c r="AU341" s="260" t="s">
        <v>85</v>
      </c>
      <c r="AV341" s="12" t="s">
        <v>85</v>
      </c>
      <c r="AW341" s="12" t="s">
        <v>5</v>
      </c>
      <c r="AX341" s="12" t="s">
        <v>77</v>
      </c>
      <c r="AY341" s="260" t="s">
        <v>139</v>
      </c>
    </row>
    <row r="342" s="2" customFormat="1" ht="21.75" customHeight="1">
      <c r="A342" s="37"/>
      <c r="B342" s="38"/>
      <c r="C342" s="231" t="s">
        <v>343</v>
      </c>
      <c r="D342" s="231" t="s">
        <v>140</v>
      </c>
      <c r="E342" s="232" t="s">
        <v>897</v>
      </c>
      <c r="F342" s="233" t="s">
        <v>898</v>
      </c>
      <c r="G342" s="234" t="s">
        <v>164</v>
      </c>
      <c r="H342" s="235">
        <v>2</v>
      </c>
      <c r="I342" s="236"/>
      <c r="J342" s="237"/>
      <c r="K342" s="238">
        <f>ROUND(P342*H342,2)</f>
        <v>0</v>
      </c>
      <c r="L342" s="233" t="s">
        <v>144</v>
      </c>
      <c r="M342" s="239"/>
      <c r="N342" s="240" t="s">
        <v>1</v>
      </c>
      <c r="O342" s="241" t="s">
        <v>40</v>
      </c>
      <c r="P342" s="242">
        <f>I342+J342</f>
        <v>0</v>
      </c>
      <c r="Q342" s="242">
        <f>ROUND(I342*H342,2)</f>
        <v>0</v>
      </c>
      <c r="R342" s="242">
        <f>ROUND(J342*H342,2)</f>
        <v>0</v>
      </c>
      <c r="S342" s="90"/>
      <c r="T342" s="243">
        <f>S342*H342</f>
        <v>0</v>
      </c>
      <c r="U342" s="243">
        <v>0.17535000000000001</v>
      </c>
      <c r="V342" s="243">
        <f>U342*H342</f>
        <v>0.35070000000000001</v>
      </c>
      <c r="W342" s="243">
        <v>0</v>
      </c>
      <c r="X342" s="244">
        <f>W342*H342</f>
        <v>0</v>
      </c>
      <c r="Y342" s="37"/>
      <c r="Z342" s="37"/>
      <c r="AA342" s="37"/>
      <c r="AB342" s="37"/>
      <c r="AC342" s="37"/>
      <c r="AD342" s="37"/>
      <c r="AE342" s="37"/>
      <c r="AR342" s="245" t="s">
        <v>145</v>
      </c>
      <c r="AT342" s="245" t="s">
        <v>140</v>
      </c>
      <c r="AU342" s="245" t="s">
        <v>85</v>
      </c>
      <c r="AY342" s="16" t="s">
        <v>139</v>
      </c>
      <c r="BE342" s="246">
        <f>IF(O342="základní",K342,0)</f>
        <v>0</v>
      </c>
      <c r="BF342" s="246">
        <f>IF(O342="snížená",K342,0)</f>
        <v>0</v>
      </c>
      <c r="BG342" s="246">
        <f>IF(O342="zákl. přenesená",K342,0)</f>
        <v>0</v>
      </c>
      <c r="BH342" s="246">
        <f>IF(O342="sníž. přenesená",K342,0)</f>
        <v>0</v>
      </c>
      <c r="BI342" s="246">
        <f>IF(O342="nulová",K342,0)</f>
        <v>0</v>
      </c>
      <c r="BJ342" s="16" t="s">
        <v>85</v>
      </c>
      <c r="BK342" s="246">
        <f>ROUND(P342*H342,2)</f>
        <v>0</v>
      </c>
      <c r="BL342" s="16" t="s">
        <v>146</v>
      </c>
      <c r="BM342" s="245" t="s">
        <v>899</v>
      </c>
    </row>
    <row r="343" s="2" customFormat="1">
      <c r="A343" s="37"/>
      <c r="B343" s="38"/>
      <c r="C343" s="39"/>
      <c r="D343" s="247" t="s">
        <v>148</v>
      </c>
      <c r="E343" s="39"/>
      <c r="F343" s="248" t="s">
        <v>898</v>
      </c>
      <c r="G343" s="39"/>
      <c r="H343" s="39"/>
      <c r="I343" s="144"/>
      <c r="J343" s="144"/>
      <c r="K343" s="39"/>
      <c r="L343" s="39"/>
      <c r="M343" s="43"/>
      <c r="N343" s="249"/>
      <c r="O343" s="250"/>
      <c r="P343" s="90"/>
      <c r="Q343" s="90"/>
      <c r="R343" s="90"/>
      <c r="S343" s="90"/>
      <c r="T343" s="90"/>
      <c r="U343" s="90"/>
      <c r="V343" s="90"/>
      <c r="W343" s="90"/>
      <c r="X343" s="91"/>
      <c r="Y343" s="37"/>
      <c r="Z343" s="37"/>
      <c r="AA343" s="37"/>
      <c r="AB343" s="37"/>
      <c r="AC343" s="37"/>
      <c r="AD343" s="37"/>
      <c r="AE343" s="37"/>
      <c r="AT343" s="16" t="s">
        <v>148</v>
      </c>
      <c r="AU343" s="16" t="s">
        <v>85</v>
      </c>
    </row>
    <row r="344" s="12" customFormat="1">
      <c r="A344" s="12"/>
      <c r="B344" s="251"/>
      <c r="C344" s="252"/>
      <c r="D344" s="247" t="s">
        <v>149</v>
      </c>
      <c r="E344" s="253" t="s">
        <v>1</v>
      </c>
      <c r="F344" s="254" t="s">
        <v>900</v>
      </c>
      <c r="G344" s="252"/>
      <c r="H344" s="253" t="s">
        <v>1</v>
      </c>
      <c r="I344" s="255"/>
      <c r="J344" s="255"/>
      <c r="K344" s="252"/>
      <c r="L344" s="252"/>
      <c r="M344" s="256"/>
      <c r="N344" s="257"/>
      <c r="O344" s="258"/>
      <c r="P344" s="258"/>
      <c r="Q344" s="258"/>
      <c r="R344" s="258"/>
      <c r="S344" s="258"/>
      <c r="T344" s="258"/>
      <c r="U344" s="258"/>
      <c r="V344" s="258"/>
      <c r="W344" s="258"/>
      <c r="X344" s="259"/>
      <c r="Y344" s="12"/>
      <c r="Z344" s="12"/>
      <c r="AA344" s="12"/>
      <c r="AB344" s="12"/>
      <c r="AC344" s="12"/>
      <c r="AD344" s="12"/>
      <c r="AE344" s="12"/>
      <c r="AT344" s="260" t="s">
        <v>149</v>
      </c>
      <c r="AU344" s="260" t="s">
        <v>85</v>
      </c>
      <c r="AV344" s="12" t="s">
        <v>85</v>
      </c>
      <c r="AW344" s="12" t="s">
        <v>5</v>
      </c>
      <c r="AX344" s="12" t="s">
        <v>77</v>
      </c>
      <c r="AY344" s="260" t="s">
        <v>139</v>
      </c>
    </row>
    <row r="345" s="13" customFormat="1">
      <c r="A345" s="13"/>
      <c r="B345" s="261"/>
      <c r="C345" s="262"/>
      <c r="D345" s="247" t="s">
        <v>149</v>
      </c>
      <c r="E345" s="263" t="s">
        <v>1</v>
      </c>
      <c r="F345" s="264" t="s">
        <v>87</v>
      </c>
      <c r="G345" s="262"/>
      <c r="H345" s="265">
        <v>2</v>
      </c>
      <c r="I345" s="266"/>
      <c r="J345" s="266"/>
      <c r="K345" s="262"/>
      <c r="L345" s="262"/>
      <c r="M345" s="267"/>
      <c r="N345" s="268"/>
      <c r="O345" s="269"/>
      <c r="P345" s="269"/>
      <c r="Q345" s="269"/>
      <c r="R345" s="269"/>
      <c r="S345" s="269"/>
      <c r="T345" s="269"/>
      <c r="U345" s="269"/>
      <c r="V345" s="269"/>
      <c r="W345" s="269"/>
      <c r="X345" s="270"/>
      <c r="Y345" s="13"/>
      <c r="Z345" s="13"/>
      <c r="AA345" s="13"/>
      <c r="AB345" s="13"/>
      <c r="AC345" s="13"/>
      <c r="AD345" s="13"/>
      <c r="AE345" s="13"/>
      <c r="AT345" s="271" t="s">
        <v>149</v>
      </c>
      <c r="AU345" s="271" t="s">
        <v>85</v>
      </c>
      <c r="AV345" s="13" t="s">
        <v>87</v>
      </c>
      <c r="AW345" s="13" t="s">
        <v>5</v>
      </c>
      <c r="AX345" s="13" t="s">
        <v>77</v>
      </c>
      <c r="AY345" s="271" t="s">
        <v>139</v>
      </c>
    </row>
    <row r="346" s="14" customFormat="1">
      <c r="A346" s="14"/>
      <c r="B346" s="272"/>
      <c r="C346" s="273"/>
      <c r="D346" s="247" t="s">
        <v>149</v>
      </c>
      <c r="E346" s="274" t="s">
        <v>1</v>
      </c>
      <c r="F346" s="275" t="s">
        <v>154</v>
      </c>
      <c r="G346" s="273"/>
      <c r="H346" s="276">
        <v>2</v>
      </c>
      <c r="I346" s="277"/>
      <c r="J346" s="277"/>
      <c r="K346" s="273"/>
      <c r="L346" s="273"/>
      <c r="M346" s="278"/>
      <c r="N346" s="279"/>
      <c r="O346" s="280"/>
      <c r="P346" s="280"/>
      <c r="Q346" s="280"/>
      <c r="R346" s="280"/>
      <c r="S346" s="280"/>
      <c r="T346" s="280"/>
      <c r="U346" s="280"/>
      <c r="V346" s="280"/>
      <c r="W346" s="280"/>
      <c r="X346" s="281"/>
      <c r="Y346" s="14"/>
      <c r="Z346" s="14"/>
      <c r="AA346" s="14"/>
      <c r="AB346" s="14"/>
      <c r="AC346" s="14"/>
      <c r="AD346" s="14"/>
      <c r="AE346" s="14"/>
      <c r="AT346" s="282" t="s">
        <v>149</v>
      </c>
      <c r="AU346" s="282" t="s">
        <v>85</v>
      </c>
      <c r="AV346" s="14" t="s">
        <v>146</v>
      </c>
      <c r="AW346" s="14" t="s">
        <v>5</v>
      </c>
      <c r="AX346" s="14" t="s">
        <v>85</v>
      </c>
      <c r="AY346" s="282" t="s">
        <v>139</v>
      </c>
    </row>
    <row r="347" s="12" customFormat="1">
      <c r="A347" s="12"/>
      <c r="B347" s="251"/>
      <c r="C347" s="252"/>
      <c r="D347" s="247" t="s">
        <v>149</v>
      </c>
      <c r="E347" s="253" t="s">
        <v>1</v>
      </c>
      <c r="F347" s="254" t="s">
        <v>155</v>
      </c>
      <c r="G347" s="252"/>
      <c r="H347" s="253" t="s">
        <v>1</v>
      </c>
      <c r="I347" s="255"/>
      <c r="J347" s="255"/>
      <c r="K347" s="252"/>
      <c r="L347" s="252"/>
      <c r="M347" s="256"/>
      <c r="N347" s="257"/>
      <c r="O347" s="258"/>
      <c r="P347" s="258"/>
      <c r="Q347" s="258"/>
      <c r="R347" s="258"/>
      <c r="S347" s="258"/>
      <c r="T347" s="258"/>
      <c r="U347" s="258"/>
      <c r="V347" s="258"/>
      <c r="W347" s="258"/>
      <c r="X347" s="259"/>
      <c r="Y347" s="12"/>
      <c r="Z347" s="12"/>
      <c r="AA347" s="12"/>
      <c r="AB347" s="12"/>
      <c r="AC347" s="12"/>
      <c r="AD347" s="12"/>
      <c r="AE347" s="12"/>
      <c r="AT347" s="260" t="s">
        <v>149</v>
      </c>
      <c r="AU347" s="260" t="s">
        <v>85</v>
      </c>
      <c r="AV347" s="12" t="s">
        <v>85</v>
      </c>
      <c r="AW347" s="12" t="s">
        <v>5</v>
      </c>
      <c r="AX347" s="12" t="s">
        <v>77</v>
      </c>
      <c r="AY347" s="260" t="s">
        <v>139</v>
      </c>
    </row>
    <row r="348" s="2" customFormat="1" ht="21.75" customHeight="1">
      <c r="A348" s="37"/>
      <c r="B348" s="38"/>
      <c r="C348" s="231" t="s">
        <v>347</v>
      </c>
      <c r="D348" s="231" t="s">
        <v>140</v>
      </c>
      <c r="E348" s="232" t="s">
        <v>297</v>
      </c>
      <c r="F348" s="233" t="s">
        <v>298</v>
      </c>
      <c r="G348" s="234" t="s">
        <v>164</v>
      </c>
      <c r="H348" s="235">
        <v>3704</v>
      </c>
      <c r="I348" s="236"/>
      <c r="J348" s="237"/>
      <c r="K348" s="238">
        <f>ROUND(P348*H348,2)</f>
        <v>0</v>
      </c>
      <c r="L348" s="233" t="s">
        <v>144</v>
      </c>
      <c r="M348" s="239"/>
      <c r="N348" s="240" t="s">
        <v>1</v>
      </c>
      <c r="O348" s="241" t="s">
        <v>40</v>
      </c>
      <c r="P348" s="242">
        <f>I348+J348</f>
        <v>0</v>
      </c>
      <c r="Q348" s="242">
        <f>ROUND(I348*H348,2)</f>
        <v>0</v>
      </c>
      <c r="R348" s="242">
        <f>ROUND(J348*H348,2)</f>
        <v>0</v>
      </c>
      <c r="S348" s="90"/>
      <c r="T348" s="243">
        <f>S348*H348</f>
        <v>0</v>
      </c>
      <c r="U348" s="243">
        <v>6.9999999999999994E-05</v>
      </c>
      <c r="V348" s="243">
        <f>U348*H348</f>
        <v>0.25927999999999995</v>
      </c>
      <c r="W348" s="243">
        <v>0</v>
      </c>
      <c r="X348" s="244">
        <f>W348*H348</f>
        <v>0</v>
      </c>
      <c r="Y348" s="37"/>
      <c r="Z348" s="37"/>
      <c r="AA348" s="37"/>
      <c r="AB348" s="37"/>
      <c r="AC348" s="37"/>
      <c r="AD348" s="37"/>
      <c r="AE348" s="37"/>
      <c r="AR348" s="245" t="s">
        <v>145</v>
      </c>
      <c r="AT348" s="245" t="s">
        <v>140</v>
      </c>
      <c r="AU348" s="245" t="s">
        <v>85</v>
      </c>
      <c r="AY348" s="16" t="s">
        <v>139</v>
      </c>
      <c r="BE348" s="246">
        <f>IF(O348="základní",K348,0)</f>
        <v>0</v>
      </c>
      <c r="BF348" s="246">
        <f>IF(O348="snížená",K348,0)</f>
        <v>0</v>
      </c>
      <c r="BG348" s="246">
        <f>IF(O348="zákl. přenesená",K348,0)</f>
        <v>0</v>
      </c>
      <c r="BH348" s="246">
        <f>IF(O348="sníž. přenesená",K348,0)</f>
        <v>0</v>
      </c>
      <c r="BI348" s="246">
        <f>IF(O348="nulová",K348,0)</f>
        <v>0</v>
      </c>
      <c r="BJ348" s="16" t="s">
        <v>85</v>
      </c>
      <c r="BK348" s="246">
        <f>ROUND(P348*H348,2)</f>
        <v>0</v>
      </c>
      <c r="BL348" s="16" t="s">
        <v>146</v>
      </c>
      <c r="BM348" s="245" t="s">
        <v>901</v>
      </c>
    </row>
    <row r="349" s="2" customFormat="1">
      <c r="A349" s="37"/>
      <c r="B349" s="38"/>
      <c r="C349" s="39"/>
      <c r="D349" s="247" t="s">
        <v>148</v>
      </c>
      <c r="E349" s="39"/>
      <c r="F349" s="248" t="s">
        <v>298</v>
      </c>
      <c r="G349" s="39"/>
      <c r="H349" s="39"/>
      <c r="I349" s="144"/>
      <c r="J349" s="144"/>
      <c r="K349" s="39"/>
      <c r="L349" s="39"/>
      <c r="M349" s="43"/>
      <c r="N349" s="249"/>
      <c r="O349" s="250"/>
      <c r="P349" s="90"/>
      <c r="Q349" s="90"/>
      <c r="R349" s="90"/>
      <c r="S349" s="90"/>
      <c r="T349" s="90"/>
      <c r="U349" s="90"/>
      <c r="V349" s="90"/>
      <c r="W349" s="90"/>
      <c r="X349" s="91"/>
      <c r="Y349" s="37"/>
      <c r="Z349" s="37"/>
      <c r="AA349" s="37"/>
      <c r="AB349" s="37"/>
      <c r="AC349" s="37"/>
      <c r="AD349" s="37"/>
      <c r="AE349" s="37"/>
      <c r="AT349" s="16" t="s">
        <v>148</v>
      </c>
      <c r="AU349" s="16" t="s">
        <v>85</v>
      </c>
    </row>
    <row r="350" s="12" customFormat="1">
      <c r="A350" s="12"/>
      <c r="B350" s="251"/>
      <c r="C350" s="252"/>
      <c r="D350" s="247" t="s">
        <v>149</v>
      </c>
      <c r="E350" s="253" t="s">
        <v>1</v>
      </c>
      <c r="F350" s="254" t="s">
        <v>902</v>
      </c>
      <c r="G350" s="252"/>
      <c r="H350" s="253" t="s">
        <v>1</v>
      </c>
      <c r="I350" s="255"/>
      <c r="J350" s="255"/>
      <c r="K350" s="252"/>
      <c r="L350" s="252"/>
      <c r="M350" s="256"/>
      <c r="N350" s="257"/>
      <c r="O350" s="258"/>
      <c r="P350" s="258"/>
      <c r="Q350" s="258"/>
      <c r="R350" s="258"/>
      <c r="S350" s="258"/>
      <c r="T350" s="258"/>
      <c r="U350" s="258"/>
      <c r="V350" s="258"/>
      <c r="W350" s="258"/>
      <c r="X350" s="259"/>
      <c r="Y350" s="12"/>
      <c r="Z350" s="12"/>
      <c r="AA350" s="12"/>
      <c r="AB350" s="12"/>
      <c r="AC350" s="12"/>
      <c r="AD350" s="12"/>
      <c r="AE350" s="12"/>
      <c r="AT350" s="260" t="s">
        <v>149</v>
      </c>
      <c r="AU350" s="260" t="s">
        <v>85</v>
      </c>
      <c r="AV350" s="12" t="s">
        <v>85</v>
      </c>
      <c r="AW350" s="12" t="s">
        <v>5</v>
      </c>
      <c r="AX350" s="12" t="s">
        <v>77</v>
      </c>
      <c r="AY350" s="260" t="s">
        <v>139</v>
      </c>
    </row>
    <row r="351" s="13" customFormat="1">
      <c r="A351" s="13"/>
      <c r="B351" s="261"/>
      <c r="C351" s="262"/>
      <c r="D351" s="247" t="s">
        <v>149</v>
      </c>
      <c r="E351" s="263" t="s">
        <v>1</v>
      </c>
      <c r="F351" s="264" t="s">
        <v>903</v>
      </c>
      <c r="G351" s="262"/>
      <c r="H351" s="265">
        <v>260</v>
      </c>
      <c r="I351" s="266"/>
      <c r="J351" s="266"/>
      <c r="K351" s="262"/>
      <c r="L351" s="262"/>
      <c r="M351" s="267"/>
      <c r="N351" s="268"/>
      <c r="O351" s="269"/>
      <c r="P351" s="269"/>
      <c r="Q351" s="269"/>
      <c r="R351" s="269"/>
      <c r="S351" s="269"/>
      <c r="T351" s="269"/>
      <c r="U351" s="269"/>
      <c r="V351" s="269"/>
      <c r="W351" s="269"/>
      <c r="X351" s="270"/>
      <c r="Y351" s="13"/>
      <c r="Z351" s="13"/>
      <c r="AA351" s="13"/>
      <c r="AB351" s="13"/>
      <c r="AC351" s="13"/>
      <c r="AD351" s="13"/>
      <c r="AE351" s="13"/>
      <c r="AT351" s="271" t="s">
        <v>149</v>
      </c>
      <c r="AU351" s="271" t="s">
        <v>85</v>
      </c>
      <c r="AV351" s="13" t="s">
        <v>87</v>
      </c>
      <c r="AW351" s="13" t="s">
        <v>5</v>
      </c>
      <c r="AX351" s="13" t="s">
        <v>77</v>
      </c>
      <c r="AY351" s="271" t="s">
        <v>139</v>
      </c>
    </row>
    <row r="352" s="12" customFormat="1">
      <c r="A352" s="12"/>
      <c r="B352" s="251"/>
      <c r="C352" s="252"/>
      <c r="D352" s="247" t="s">
        <v>149</v>
      </c>
      <c r="E352" s="253" t="s">
        <v>1</v>
      </c>
      <c r="F352" s="254" t="s">
        <v>852</v>
      </c>
      <c r="G352" s="252"/>
      <c r="H352" s="253" t="s">
        <v>1</v>
      </c>
      <c r="I352" s="255"/>
      <c r="J352" s="255"/>
      <c r="K352" s="252"/>
      <c r="L352" s="252"/>
      <c r="M352" s="256"/>
      <c r="N352" s="257"/>
      <c r="O352" s="258"/>
      <c r="P352" s="258"/>
      <c r="Q352" s="258"/>
      <c r="R352" s="258"/>
      <c r="S352" s="258"/>
      <c r="T352" s="258"/>
      <c r="U352" s="258"/>
      <c r="V352" s="258"/>
      <c r="W352" s="258"/>
      <c r="X352" s="259"/>
      <c r="Y352" s="12"/>
      <c r="Z352" s="12"/>
      <c r="AA352" s="12"/>
      <c r="AB352" s="12"/>
      <c r="AC352" s="12"/>
      <c r="AD352" s="12"/>
      <c r="AE352" s="12"/>
      <c r="AT352" s="260" t="s">
        <v>149</v>
      </c>
      <c r="AU352" s="260" t="s">
        <v>85</v>
      </c>
      <c r="AV352" s="12" t="s">
        <v>85</v>
      </c>
      <c r="AW352" s="12" t="s">
        <v>5</v>
      </c>
      <c r="AX352" s="12" t="s">
        <v>77</v>
      </c>
      <c r="AY352" s="260" t="s">
        <v>139</v>
      </c>
    </row>
    <row r="353" s="13" customFormat="1">
      <c r="A353" s="13"/>
      <c r="B353" s="261"/>
      <c r="C353" s="262"/>
      <c r="D353" s="247" t="s">
        <v>149</v>
      </c>
      <c r="E353" s="263" t="s">
        <v>1</v>
      </c>
      <c r="F353" s="264" t="s">
        <v>904</v>
      </c>
      <c r="G353" s="262"/>
      <c r="H353" s="265">
        <v>212</v>
      </c>
      <c r="I353" s="266"/>
      <c r="J353" s="266"/>
      <c r="K353" s="262"/>
      <c r="L353" s="262"/>
      <c r="M353" s="267"/>
      <c r="N353" s="268"/>
      <c r="O353" s="269"/>
      <c r="P353" s="269"/>
      <c r="Q353" s="269"/>
      <c r="R353" s="269"/>
      <c r="S353" s="269"/>
      <c r="T353" s="269"/>
      <c r="U353" s="269"/>
      <c r="V353" s="269"/>
      <c r="W353" s="269"/>
      <c r="X353" s="270"/>
      <c r="Y353" s="13"/>
      <c r="Z353" s="13"/>
      <c r="AA353" s="13"/>
      <c r="AB353" s="13"/>
      <c r="AC353" s="13"/>
      <c r="AD353" s="13"/>
      <c r="AE353" s="13"/>
      <c r="AT353" s="271" t="s">
        <v>149</v>
      </c>
      <c r="AU353" s="271" t="s">
        <v>85</v>
      </c>
      <c r="AV353" s="13" t="s">
        <v>87</v>
      </c>
      <c r="AW353" s="13" t="s">
        <v>5</v>
      </c>
      <c r="AX353" s="13" t="s">
        <v>77</v>
      </c>
      <c r="AY353" s="271" t="s">
        <v>139</v>
      </c>
    </row>
    <row r="354" s="12" customFormat="1">
      <c r="A354" s="12"/>
      <c r="B354" s="251"/>
      <c r="C354" s="252"/>
      <c r="D354" s="247" t="s">
        <v>149</v>
      </c>
      <c r="E354" s="253" t="s">
        <v>1</v>
      </c>
      <c r="F354" s="254" t="s">
        <v>857</v>
      </c>
      <c r="G354" s="252"/>
      <c r="H354" s="253" t="s">
        <v>1</v>
      </c>
      <c r="I354" s="255"/>
      <c r="J354" s="255"/>
      <c r="K354" s="252"/>
      <c r="L354" s="252"/>
      <c r="M354" s="256"/>
      <c r="N354" s="257"/>
      <c r="O354" s="258"/>
      <c r="P354" s="258"/>
      <c r="Q354" s="258"/>
      <c r="R354" s="258"/>
      <c r="S354" s="258"/>
      <c r="T354" s="258"/>
      <c r="U354" s="258"/>
      <c r="V354" s="258"/>
      <c r="W354" s="258"/>
      <c r="X354" s="259"/>
      <c r="Y354" s="12"/>
      <c r="Z354" s="12"/>
      <c r="AA354" s="12"/>
      <c r="AB354" s="12"/>
      <c r="AC354" s="12"/>
      <c r="AD354" s="12"/>
      <c r="AE354" s="12"/>
      <c r="AT354" s="260" t="s">
        <v>149</v>
      </c>
      <c r="AU354" s="260" t="s">
        <v>85</v>
      </c>
      <c r="AV354" s="12" t="s">
        <v>85</v>
      </c>
      <c r="AW354" s="12" t="s">
        <v>5</v>
      </c>
      <c r="AX354" s="12" t="s">
        <v>77</v>
      </c>
      <c r="AY354" s="260" t="s">
        <v>139</v>
      </c>
    </row>
    <row r="355" s="13" customFormat="1">
      <c r="A355" s="13"/>
      <c r="B355" s="261"/>
      <c r="C355" s="262"/>
      <c r="D355" s="247" t="s">
        <v>149</v>
      </c>
      <c r="E355" s="263" t="s">
        <v>1</v>
      </c>
      <c r="F355" s="264" t="s">
        <v>905</v>
      </c>
      <c r="G355" s="262"/>
      <c r="H355" s="265">
        <v>64</v>
      </c>
      <c r="I355" s="266"/>
      <c r="J355" s="266"/>
      <c r="K355" s="262"/>
      <c r="L355" s="262"/>
      <c r="M355" s="267"/>
      <c r="N355" s="268"/>
      <c r="O355" s="269"/>
      <c r="P355" s="269"/>
      <c r="Q355" s="269"/>
      <c r="R355" s="269"/>
      <c r="S355" s="269"/>
      <c r="T355" s="269"/>
      <c r="U355" s="269"/>
      <c r="V355" s="269"/>
      <c r="W355" s="269"/>
      <c r="X355" s="270"/>
      <c r="Y355" s="13"/>
      <c r="Z355" s="13"/>
      <c r="AA355" s="13"/>
      <c r="AB355" s="13"/>
      <c r="AC355" s="13"/>
      <c r="AD355" s="13"/>
      <c r="AE355" s="13"/>
      <c r="AT355" s="271" t="s">
        <v>149</v>
      </c>
      <c r="AU355" s="271" t="s">
        <v>85</v>
      </c>
      <c r="AV355" s="13" t="s">
        <v>87</v>
      </c>
      <c r="AW355" s="13" t="s">
        <v>5</v>
      </c>
      <c r="AX355" s="13" t="s">
        <v>77</v>
      </c>
      <c r="AY355" s="271" t="s">
        <v>139</v>
      </c>
    </row>
    <row r="356" s="12" customFormat="1">
      <c r="A356" s="12"/>
      <c r="B356" s="251"/>
      <c r="C356" s="252"/>
      <c r="D356" s="247" t="s">
        <v>149</v>
      </c>
      <c r="E356" s="253" t="s">
        <v>1</v>
      </c>
      <c r="F356" s="254" t="s">
        <v>906</v>
      </c>
      <c r="G356" s="252"/>
      <c r="H356" s="253" t="s">
        <v>1</v>
      </c>
      <c r="I356" s="255"/>
      <c r="J356" s="255"/>
      <c r="K356" s="252"/>
      <c r="L356" s="252"/>
      <c r="M356" s="256"/>
      <c r="N356" s="257"/>
      <c r="O356" s="258"/>
      <c r="P356" s="258"/>
      <c r="Q356" s="258"/>
      <c r="R356" s="258"/>
      <c r="S356" s="258"/>
      <c r="T356" s="258"/>
      <c r="U356" s="258"/>
      <c r="V356" s="258"/>
      <c r="W356" s="258"/>
      <c r="X356" s="259"/>
      <c r="Y356" s="12"/>
      <c r="Z356" s="12"/>
      <c r="AA356" s="12"/>
      <c r="AB356" s="12"/>
      <c r="AC356" s="12"/>
      <c r="AD356" s="12"/>
      <c r="AE356" s="12"/>
      <c r="AT356" s="260" t="s">
        <v>149</v>
      </c>
      <c r="AU356" s="260" t="s">
        <v>85</v>
      </c>
      <c r="AV356" s="12" t="s">
        <v>85</v>
      </c>
      <c r="AW356" s="12" t="s">
        <v>5</v>
      </c>
      <c r="AX356" s="12" t="s">
        <v>77</v>
      </c>
      <c r="AY356" s="260" t="s">
        <v>139</v>
      </c>
    </row>
    <row r="357" s="13" customFormat="1">
      <c r="A357" s="13"/>
      <c r="B357" s="261"/>
      <c r="C357" s="262"/>
      <c r="D357" s="247" t="s">
        <v>149</v>
      </c>
      <c r="E357" s="263" t="s">
        <v>1</v>
      </c>
      <c r="F357" s="264" t="s">
        <v>907</v>
      </c>
      <c r="G357" s="262"/>
      <c r="H357" s="265">
        <v>40</v>
      </c>
      <c r="I357" s="266"/>
      <c r="J357" s="266"/>
      <c r="K357" s="262"/>
      <c r="L357" s="262"/>
      <c r="M357" s="267"/>
      <c r="N357" s="268"/>
      <c r="O357" s="269"/>
      <c r="P357" s="269"/>
      <c r="Q357" s="269"/>
      <c r="R357" s="269"/>
      <c r="S357" s="269"/>
      <c r="T357" s="269"/>
      <c r="U357" s="269"/>
      <c r="V357" s="269"/>
      <c r="W357" s="269"/>
      <c r="X357" s="270"/>
      <c r="Y357" s="13"/>
      <c r="Z357" s="13"/>
      <c r="AA357" s="13"/>
      <c r="AB357" s="13"/>
      <c r="AC357" s="13"/>
      <c r="AD357" s="13"/>
      <c r="AE357" s="13"/>
      <c r="AT357" s="271" t="s">
        <v>149</v>
      </c>
      <c r="AU357" s="271" t="s">
        <v>85</v>
      </c>
      <c r="AV357" s="13" t="s">
        <v>87</v>
      </c>
      <c r="AW357" s="13" t="s">
        <v>5</v>
      </c>
      <c r="AX357" s="13" t="s">
        <v>77</v>
      </c>
      <c r="AY357" s="271" t="s">
        <v>139</v>
      </c>
    </row>
    <row r="358" s="12" customFormat="1">
      <c r="A358" s="12"/>
      <c r="B358" s="251"/>
      <c r="C358" s="252"/>
      <c r="D358" s="247" t="s">
        <v>149</v>
      </c>
      <c r="E358" s="253" t="s">
        <v>1</v>
      </c>
      <c r="F358" s="254" t="s">
        <v>851</v>
      </c>
      <c r="G358" s="252"/>
      <c r="H358" s="253" t="s">
        <v>1</v>
      </c>
      <c r="I358" s="255"/>
      <c r="J358" s="255"/>
      <c r="K358" s="252"/>
      <c r="L358" s="252"/>
      <c r="M358" s="256"/>
      <c r="N358" s="257"/>
      <c r="O358" s="258"/>
      <c r="P358" s="258"/>
      <c r="Q358" s="258"/>
      <c r="R358" s="258"/>
      <c r="S358" s="258"/>
      <c r="T358" s="258"/>
      <c r="U358" s="258"/>
      <c r="V358" s="258"/>
      <c r="W358" s="258"/>
      <c r="X358" s="259"/>
      <c r="Y358" s="12"/>
      <c r="Z358" s="12"/>
      <c r="AA358" s="12"/>
      <c r="AB358" s="12"/>
      <c r="AC358" s="12"/>
      <c r="AD358" s="12"/>
      <c r="AE358" s="12"/>
      <c r="AT358" s="260" t="s">
        <v>149</v>
      </c>
      <c r="AU358" s="260" t="s">
        <v>85</v>
      </c>
      <c r="AV358" s="12" t="s">
        <v>85</v>
      </c>
      <c r="AW358" s="12" t="s">
        <v>5</v>
      </c>
      <c r="AX358" s="12" t="s">
        <v>77</v>
      </c>
      <c r="AY358" s="260" t="s">
        <v>139</v>
      </c>
    </row>
    <row r="359" s="13" customFormat="1">
      <c r="A359" s="13"/>
      <c r="B359" s="261"/>
      <c r="C359" s="262"/>
      <c r="D359" s="247" t="s">
        <v>149</v>
      </c>
      <c r="E359" s="263" t="s">
        <v>1</v>
      </c>
      <c r="F359" s="264" t="s">
        <v>905</v>
      </c>
      <c r="G359" s="262"/>
      <c r="H359" s="265">
        <v>64</v>
      </c>
      <c r="I359" s="266"/>
      <c r="J359" s="266"/>
      <c r="K359" s="262"/>
      <c r="L359" s="262"/>
      <c r="M359" s="267"/>
      <c r="N359" s="268"/>
      <c r="O359" s="269"/>
      <c r="P359" s="269"/>
      <c r="Q359" s="269"/>
      <c r="R359" s="269"/>
      <c r="S359" s="269"/>
      <c r="T359" s="269"/>
      <c r="U359" s="269"/>
      <c r="V359" s="269"/>
      <c r="W359" s="269"/>
      <c r="X359" s="270"/>
      <c r="Y359" s="13"/>
      <c r="Z359" s="13"/>
      <c r="AA359" s="13"/>
      <c r="AB359" s="13"/>
      <c r="AC359" s="13"/>
      <c r="AD359" s="13"/>
      <c r="AE359" s="13"/>
      <c r="AT359" s="271" t="s">
        <v>149</v>
      </c>
      <c r="AU359" s="271" t="s">
        <v>85</v>
      </c>
      <c r="AV359" s="13" t="s">
        <v>87</v>
      </c>
      <c r="AW359" s="13" t="s">
        <v>5</v>
      </c>
      <c r="AX359" s="13" t="s">
        <v>77</v>
      </c>
      <c r="AY359" s="271" t="s">
        <v>139</v>
      </c>
    </row>
    <row r="360" s="12" customFormat="1">
      <c r="A360" s="12"/>
      <c r="B360" s="251"/>
      <c r="C360" s="252"/>
      <c r="D360" s="247" t="s">
        <v>149</v>
      </c>
      <c r="E360" s="253" t="s">
        <v>1</v>
      </c>
      <c r="F360" s="254" t="s">
        <v>822</v>
      </c>
      <c r="G360" s="252"/>
      <c r="H360" s="253" t="s">
        <v>1</v>
      </c>
      <c r="I360" s="255"/>
      <c r="J360" s="255"/>
      <c r="K360" s="252"/>
      <c r="L360" s="252"/>
      <c r="M360" s="256"/>
      <c r="N360" s="257"/>
      <c r="O360" s="258"/>
      <c r="P360" s="258"/>
      <c r="Q360" s="258"/>
      <c r="R360" s="258"/>
      <c r="S360" s="258"/>
      <c r="T360" s="258"/>
      <c r="U360" s="258"/>
      <c r="V360" s="258"/>
      <c r="W360" s="258"/>
      <c r="X360" s="259"/>
      <c r="Y360" s="12"/>
      <c r="Z360" s="12"/>
      <c r="AA360" s="12"/>
      <c r="AB360" s="12"/>
      <c r="AC360" s="12"/>
      <c r="AD360" s="12"/>
      <c r="AE360" s="12"/>
      <c r="AT360" s="260" t="s">
        <v>149</v>
      </c>
      <c r="AU360" s="260" t="s">
        <v>85</v>
      </c>
      <c r="AV360" s="12" t="s">
        <v>85</v>
      </c>
      <c r="AW360" s="12" t="s">
        <v>5</v>
      </c>
      <c r="AX360" s="12" t="s">
        <v>77</v>
      </c>
      <c r="AY360" s="260" t="s">
        <v>139</v>
      </c>
    </row>
    <row r="361" s="13" customFormat="1">
      <c r="A361" s="13"/>
      <c r="B361" s="261"/>
      <c r="C361" s="262"/>
      <c r="D361" s="247" t="s">
        <v>149</v>
      </c>
      <c r="E361" s="263" t="s">
        <v>1</v>
      </c>
      <c r="F361" s="264" t="s">
        <v>908</v>
      </c>
      <c r="G361" s="262"/>
      <c r="H361" s="265">
        <v>28</v>
      </c>
      <c r="I361" s="266"/>
      <c r="J361" s="266"/>
      <c r="K361" s="262"/>
      <c r="L361" s="262"/>
      <c r="M361" s="267"/>
      <c r="N361" s="268"/>
      <c r="O361" s="269"/>
      <c r="P361" s="269"/>
      <c r="Q361" s="269"/>
      <c r="R361" s="269"/>
      <c r="S361" s="269"/>
      <c r="T361" s="269"/>
      <c r="U361" s="269"/>
      <c r="V361" s="269"/>
      <c r="W361" s="269"/>
      <c r="X361" s="270"/>
      <c r="Y361" s="13"/>
      <c r="Z361" s="13"/>
      <c r="AA361" s="13"/>
      <c r="AB361" s="13"/>
      <c r="AC361" s="13"/>
      <c r="AD361" s="13"/>
      <c r="AE361" s="13"/>
      <c r="AT361" s="271" t="s">
        <v>149</v>
      </c>
      <c r="AU361" s="271" t="s">
        <v>85</v>
      </c>
      <c r="AV361" s="13" t="s">
        <v>87</v>
      </c>
      <c r="AW361" s="13" t="s">
        <v>5</v>
      </c>
      <c r="AX361" s="13" t="s">
        <v>77</v>
      </c>
      <c r="AY361" s="271" t="s">
        <v>139</v>
      </c>
    </row>
    <row r="362" s="12" customFormat="1">
      <c r="A362" s="12"/>
      <c r="B362" s="251"/>
      <c r="C362" s="252"/>
      <c r="D362" s="247" t="s">
        <v>149</v>
      </c>
      <c r="E362" s="253" t="s">
        <v>1</v>
      </c>
      <c r="F362" s="254" t="s">
        <v>826</v>
      </c>
      <c r="G362" s="252"/>
      <c r="H362" s="253" t="s">
        <v>1</v>
      </c>
      <c r="I362" s="255"/>
      <c r="J362" s="255"/>
      <c r="K362" s="252"/>
      <c r="L362" s="252"/>
      <c r="M362" s="256"/>
      <c r="N362" s="257"/>
      <c r="O362" s="258"/>
      <c r="P362" s="258"/>
      <c r="Q362" s="258"/>
      <c r="R362" s="258"/>
      <c r="S362" s="258"/>
      <c r="T362" s="258"/>
      <c r="U362" s="258"/>
      <c r="V362" s="258"/>
      <c r="W362" s="258"/>
      <c r="X362" s="259"/>
      <c r="Y362" s="12"/>
      <c r="Z362" s="12"/>
      <c r="AA362" s="12"/>
      <c r="AB362" s="12"/>
      <c r="AC362" s="12"/>
      <c r="AD362" s="12"/>
      <c r="AE362" s="12"/>
      <c r="AT362" s="260" t="s">
        <v>149</v>
      </c>
      <c r="AU362" s="260" t="s">
        <v>85</v>
      </c>
      <c r="AV362" s="12" t="s">
        <v>85</v>
      </c>
      <c r="AW362" s="12" t="s">
        <v>5</v>
      </c>
      <c r="AX362" s="12" t="s">
        <v>77</v>
      </c>
      <c r="AY362" s="260" t="s">
        <v>139</v>
      </c>
    </row>
    <row r="363" s="13" customFormat="1">
      <c r="A363" s="13"/>
      <c r="B363" s="261"/>
      <c r="C363" s="262"/>
      <c r="D363" s="247" t="s">
        <v>149</v>
      </c>
      <c r="E363" s="263" t="s">
        <v>1</v>
      </c>
      <c r="F363" s="264" t="s">
        <v>909</v>
      </c>
      <c r="G363" s="262"/>
      <c r="H363" s="265">
        <v>3032.3200000000002</v>
      </c>
      <c r="I363" s="266"/>
      <c r="J363" s="266"/>
      <c r="K363" s="262"/>
      <c r="L363" s="262"/>
      <c r="M363" s="267"/>
      <c r="N363" s="268"/>
      <c r="O363" s="269"/>
      <c r="P363" s="269"/>
      <c r="Q363" s="269"/>
      <c r="R363" s="269"/>
      <c r="S363" s="269"/>
      <c r="T363" s="269"/>
      <c r="U363" s="269"/>
      <c r="V363" s="269"/>
      <c r="W363" s="269"/>
      <c r="X363" s="270"/>
      <c r="Y363" s="13"/>
      <c r="Z363" s="13"/>
      <c r="AA363" s="13"/>
      <c r="AB363" s="13"/>
      <c r="AC363" s="13"/>
      <c r="AD363" s="13"/>
      <c r="AE363" s="13"/>
      <c r="AT363" s="271" t="s">
        <v>149</v>
      </c>
      <c r="AU363" s="271" t="s">
        <v>85</v>
      </c>
      <c r="AV363" s="13" t="s">
        <v>87</v>
      </c>
      <c r="AW363" s="13" t="s">
        <v>5</v>
      </c>
      <c r="AX363" s="13" t="s">
        <v>77</v>
      </c>
      <c r="AY363" s="271" t="s">
        <v>139</v>
      </c>
    </row>
    <row r="364" s="13" customFormat="1">
      <c r="A364" s="13"/>
      <c r="B364" s="261"/>
      <c r="C364" s="262"/>
      <c r="D364" s="247" t="s">
        <v>149</v>
      </c>
      <c r="E364" s="263" t="s">
        <v>1</v>
      </c>
      <c r="F364" s="264" t="s">
        <v>910</v>
      </c>
      <c r="G364" s="262"/>
      <c r="H364" s="265">
        <v>3.6800000000000002</v>
      </c>
      <c r="I364" s="266"/>
      <c r="J364" s="266"/>
      <c r="K364" s="262"/>
      <c r="L364" s="262"/>
      <c r="M364" s="267"/>
      <c r="N364" s="268"/>
      <c r="O364" s="269"/>
      <c r="P364" s="269"/>
      <c r="Q364" s="269"/>
      <c r="R364" s="269"/>
      <c r="S364" s="269"/>
      <c r="T364" s="269"/>
      <c r="U364" s="269"/>
      <c r="V364" s="269"/>
      <c r="W364" s="269"/>
      <c r="X364" s="270"/>
      <c r="Y364" s="13"/>
      <c r="Z364" s="13"/>
      <c r="AA364" s="13"/>
      <c r="AB364" s="13"/>
      <c r="AC364" s="13"/>
      <c r="AD364" s="13"/>
      <c r="AE364" s="13"/>
      <c r="AT364" s="271" t="s">
        <v>149</v>
      </c>
      <c r="AU364" s="271" t="s">
        <v>85</v>
      </c>
      <c r="AV364" s="13" t="s">
        <v>87</v>
      </c>
      <c r="AW364" s="13" t="s">
        <v>5</v>
      </c>
      <c r="AX364" s="13" t="s">
        <v>77</v>
      </c>
      <c r="AY364" s="271" t="s">
        <v>139</v>
      </c>
    </row>
    <row r="365" s="14" customFormat="1">
      <c r="A365" s="14"/>
      <c r="B365" s="272"/>
      <c r="C365" s="273"/>
      <c r="D365" s="247" t="s">
        <v>149</v>
      </c>
      <c r="E365" s="274" t="s">
        <v>1</v>
      </c>
      <c r="F365" s="275" t="s">
        <v>154</v>
      </c>
      <c r="G365" s="273"/>
      <c r="H365" s="276">
        <v>3704</v>
      </c>
      <c r="I365" s="277"/>
      <c r="J365" s="277"/>
      <c r="K365" s="273"/>
      <c r="L365" s="273"/>
      <c r="M365" s="278"/>
      <c r="N365" s="279"/>
      <c r="O365" s="280"/>
      <c r="P365" s="280"/>
      <c r="Q365" s="280"/>
      <c r="R365" s="280"/>
      <c r="S365" s="280"/>
      <c r="T365" s="280"/>
      <c r="U365" s="280"/>
      <c r="V365" s="280"/>
      <c r="W365" s="280"/>
      <c r="X365" s="281"/>
      <c r="Y365" s="14"/>
      <c r="Z365" s="14"/>
      <c r="AA365" s="14"/>
      <c r="AB365" s="14"/>
      <c r="AC365" s="14"/>
      <c r="AD365" s="14"/>
      <c r="AE365" s="14"/>
      <c r="AT365" s="282" t="s">
        <v>149</v>
      </c>
      <c r="AU365" s="282" t="s">
        <v>85</v>
      </c>
      <c r="AV365" s="14" t="s">
        <v>146</v>
      </c>
      <c r="AW365" s="14" t="s">
        <v>5</v>
      </c>
      <c r="AX365" s="14" t="s">
        <v>85</v>
      </c>
      <c r="AY365" s="282" t="s">
        <v>139</v>
      </c>
    </row>
    <row r="366" s="12" customFormat="1">
      <c r="A366" s="12"/>
      <c r="B366" s="251"/>
      <c r="C366" s="252"/>
      <c r="D366" s="247" t="s">
        <v>149</v>
      </c>
      <c r="E366" s="253" t="s">
        <v>1</v>
      </c>
      <c r="F366" s="254" t="s">
        <v>155</v>
      </c>
      <c r="G366" s="252"/>
      <c r="H366" s="253" t="s">
        <v>1</v>
      </c>
      <c r="I366" s="255"/>
      <c r="J366" s="255"/>
      <c r="K366" s="252"/>
      <c r="L366" s="252"/>
      <c r="M366" s="256"/>
      <c r="N366" s="257"/>
      <c r="O366" s="258"/>
      <c r="P366" s="258"/>
      <c r="Q366" s="258"/>
      <c r="R366" s="258"/>
      <c r="S366" s="258"/>
      <c r="T366" s="258"/>
      <c r="U366" s="258"/>
      <c r="V366" s="258"/>
      <c r="W366" s="258"/>
      <c r="X366" s="259"/>
      <c r="Y366" s="12"/>
      <c r="Z366" s="12"/>
      <c r="AA366" s="12"/>
      <c r="AB366" s="12"/>
      <c r="AC366" s="12"/>
      <c r="AD366" s="12"/>
      <c r="AE366" s="12"/>
      <c r="AT366" s="260" t="s">
        <v>149</v>
      </c>
      <c r="AU366" s="260" t="s">
        <v>85</v>
      </c>
      <c r="AV366" s="12" t="s">
        <v>85</v>
      </c>
      <c r="AW366" s="12" t="s">
        <v>5</v>
      </c>
      <c r="AX366" s="12" t="s">
        <v>77</v>
      </c>
      <c r="AY366" s="260" t="s">
        <v>139</v>
      </c>
    </row>
    <row r="367" s="2" customFormat="1" ht="21.75" customHeight="1">
      <c r="A367" s="37"/>
      <c r="B367" s="38"/>
      <c r="C367" s="231" t="s">
        <v>353</v>
      </c>
      <c r="D367" s="231" t="s">
        <v>140</v>
      </c>
      <c r="E367" s="232" t="s">
        <v>310</v>
      </c>
      <c r="F367" s="233" t="s">
        <v>311</v>
      </c>
      <c r="G367" s="234" t="s">
        <v>164</v>
      </c>
      <c r="H367" s="235">
        <v>3704</v>
      </c>
      <c r="I367" s="236"/>
      <c r="J367" s="237"/>
      <c r="K367" s="238">
        <f>ROUND(P367*H367,2)</f>
        <v>0</v>
      </c>
      <c r="L367" s="233" t="s">
        <v>144</v>
      </c>
      <c r="M367" s="239"/>
      <c r="N367" s="240" t="s">
        <v>1</v>
      </c>
      <c r="O367" s="241" t="s">
        <v>40</v>
      </c>
      <c r="P367" s="242">
        <f>I367+J367</f>
        <v>0</v>
      </c>
      <c r="Q367" s="242">
        <f>ROUND(I367*H367,2)</f>
        <v>0</v>
      </c>
      <c r="R367" s="242">
        <f>ROUND(J367*H367,2)</f>
        <v>0</v>
      </c>
      <c r="S367" s="90"/>
      <c r="T367" s="243">
        <f>S367*H367</f>
        <v>0</v>
      </c>
      <c r="U367" s="243">
        <v>0.00048999999999999998</v>
      </c>
      <c r="V367" s="243">
        <f>U367*H367</f>
        <v>1.8149599999999999</v>
      </c>
      <c r="W367" s="243">
        <v>0</v>
      </c>
      <c r="X367" s="244">
        <f>W367*H367</f>
        <v>0</v>
      </c>
      <c r="Y367" s="37"/>
      <c r="Z367" s="37"/>
      <c r="AA367" s="37"/>
      <c r="AB367" s="37"/>
      <c r="AC367" s="37"/>
      <c r="AD367" s="37"/>
      <c r="AE367" s="37"/>
      <c r="AR367" s="245" t="s">
        <v>145</v>
      </c>
      <c r="AT367" s="245" t="s">
        <v>140</v>
      </c>
      <c r="AU367" s="245" t="s">
        <v>85</v>
      </c>
      <c r="AY367" s="16" t="s">
        <v>139</v>
      </c>
      <c r="BE367" s="246">
        <f>IF(O367="základní",K367,0)</f>
        <v>0</v>
      </c>
      <c r="BF367" s="246">
        <f>IF(O367="snížená",K367,0)</f>
        <v>0</v>
      </c>
      <c r="BG367" s="246">
        <f>IF(O367="zákl. přenesená",K367,0)</f>
        <v>0</v>
      </c>
      <c r="BH367" s="246">
        <f>IF(O367="sníž. přenesená",K367,0)</f>
        <v>0</v>
      </c>
      <c r="BI367" s="246">
        <f>IF(O367="nulová",K367,0)</f>
        <v>0</v>
      </c>
      <c r="BJ367" s="16" t="s">
        <v>85</v>
      </c>
      <c r="BK367" s="246">
        <f>ROUND(P367*H367,2)</f>
        <v>0</v>
      </c>
      <c r="BL367" s="16" t="s">
        <v>146</v>
      </c>
      <c r="BM367" s="245" t="s">
        <v>911</v>
      </c>
    </row>
    <row r="368" s="2" customFormat="1">
      <c r="A368" s="37"/>
      <c r="B368" s="38"/>
      <c r="C368" s="39"/>
      <c r="D368" s="247" t="s">
        <v>148</v>
      </c>
      <c r="E368" s="39"/>
      <c r="F368" s="248" t="s">
        <v>311</v>
      </c>
      <c r="G368" s="39"/>
      <c r="H368" s="39"/>
      <c r="I368" s="144"/>
      <c r="J368" s="144"/>
      <c r="K368" s="39"/>
      <c r="L368" s="39"/>
      <c r="M368" s="43"/>
      <c r="N368" s="249"/>
      <c r="O368" s="250"/>
      <c r="P368" s="90"/>
      <c r="Q368" s="90"/>
      <c r="R368" s="90"/>
      <c r="S368" s="90"/>
      <c r="T368" s="90"/>
      <c r="U368" s="90"/>
      <c r="V368" s="90"/>
      <c r="W368" s="90"/>
      <c r="X368" s="91"/>
      <c r="Y368" s="37"/>
      <c r="Z368" s="37"/>
      <c r="AA368" s="37"/>
      <c r="AB368" s="37"/>
      <c r="AC368" s="37"/>
      <c r="AD368" s="37"/>
      <c r="AE368" s="37"/>
      <c r="AT368" s="16" t="s">
        <v>148</v>
      </c>
      <c r="AU368" s="16" t="s">
        <v>85</v>
      </c>
    </row>
    <row r="369" s="12" customFormat="1">
      <c r="A369" s="12"/>
      <c r="B369" s="251"/>
      <c r="C369" s="252"/>
      <c r="D369" s="247" t="s">
        <v>149</v>
      </c>
      <c r="E369" s="253" t="s">
        <v>1</v>
      </c>
      <c r="F369" s="254" t="s">
        <v>902</v>
      </c>
      <c r="G369" s="252"/>
      <c r="H369" s="253" t="s">
        <v>1</v>
      </c>
      <c r="I369" s="255"/>
      <c r="J369" s="255"/>
      <c r="K369" s="252"/>
      <c r="L369" s="252"/>
      <c r="M369" s="256"/>
      <c r="N369" s="257"/>
      <c r="O369" s="258"/>
      <c r="P369" s="258"/>
      <c r="Q369" s="258"/>
      <c r="R369" s="258"/>
      <c r="S369" s="258"/>
      <c r="T369" s="258"/>
      <c r="U369" s="258"/>
      <c r="V369" s="258"/>
      <c r="W369" s="258"/>
      <c r="X369" s="259"/>
      <c r="Y369" s="12"/>
      <c r="Z369" s="12"/>
      <c r="AA369" s="12"/>
      <c r="AB369" s="12"/>
      <c r="AC369" s="12"/>
      <c r="AD369" s="12"/>
      <c r="AE369" s="12"/>
      <c r="AT369" s="260" t="s">
        <v>149</v>
      </c>
      <c r="AU369" s="260" t="s">
        <v>85</v>
      </c>
      <c r="AV369" s="12" t="s">
        <v>85</v>
      </c>
      <c r="AW369" s="12" t="s">
        <v>5</v>
      </c>
      <c r="AX369" s="12" t="s">
        <v>77</v>
      </c>
      <c r="AY369" s="260" t="s">
        <v>139</v>
      </c>
    </row>
    <row r="370" s="13" customFormat="1">
      <c r="A370" s="13"/>
      <c r="B370" s="261"/>
      <c r="C370" s="262"/>
      <c r="D370" s="247" t="s">
        <v>149</v>
      </c>
      <c r="E370" s="263" t="s">
        <v>1</v>
      </c>
      <c r="F370" s="264" t="s">
        <v>903</v>
      </c>
      <c r="G370" s="262"/>
      <c r="H370" s="265">
        <v>260</v>
      </c>
      <c r="I370" s="266"/>
      <c r="J370" s="266"/>
      <c r="K370" s="262"/>
      <c r="L370" s="262"/>
      <c r="M370" s="267"/>
      <c r="N370" s="268"/>
      <c r="O370" s="269"/>
      <c r="P370" s="269"/>
      <c r="Q370" s="269"/>
      <c r="R370" s="269"/>
      <c r="S370" s="269"/>
      <c r="T370" s="269"/>
      <c r="U370" s="269"/>
      <c r="V370" s="269"/>
      <c r="W370" s="269"/>
      <c r="X370" s="270"/>
      <c r="Y370" s="13"/>
      <c r="Z370" s="13"/>
      <c r="AA370" s="13"/>
      <c r="AB370" s="13"/>
      <c r="AC370" s="13"/>
      <c r="AD370" s="13"/>
      <c r="AE370" s="13"/>
      <c r="AT370" s="271" t="s">
        <v>149</v>
      </c>
      <c r="AU370" s="271" t="s">
        <v>85</v>
      </c>
      <c r="AV370" s="13" t="s">
        <v>87</v>
      </c>
      <c r="AW370" s="13" t="s">
        <v>5</v>
      </c>
      <c r="AX370" s="13" t="s">
        <v>77</v>
      </c>
      <c r="AY370" s="271" t="s">
        <v>139</v>
      </c>
    </row>
    <row r="371" s="12" customFormat="1">
      <c r="A371" s="12"/>
      <c r="B371" s="251"/>
      <c r="C371" s="252"/>
      <c r="D371" s="247" t="s">
        <v>149</v>
      </c>
      <c r="E371" s="253" t="s">
        <v>1</v>
      </c>
      <c r="F371" s="254" t="s">
        <v>852</v>
      </c>
      <c r="G371" s="252"/>
      <c r="H371" s="253" t="s">
        <v>1</v>
      </c>
      <c r="I371" s="255"/>
      <c r="J371" s="255"/>
      <c r="K371" s="252"/>
      <c r="L371" s="252"/>
      <c r="M371" s="256"/>
      <c r="N371" s="257"/>
      <c r="O371" s="258"/>
      <c r="P371" s="258"/>
      <c r="Q371" s="258"/>
      <c r="R371" s="258"/>
      <c r="S371" s="258"/>
      <c r="T371" s="258"/>
      <c r="U371" s="258"/>
      <c r="V371" s="258"/>
      <c r="W371" s="258"/>
      <c r="X371" s="259"/>
      <c r="Y371" s="12"/>
      <c r="Z371" s="12"/>
      <c r="AA371" s="12"/>
      <c r="AB371" s="12"/>
      <c r="AC371" s="12"/>
      <c r="AD371" s="12"/>
      <c r="AE371" s="12"/>
      <c r="AT371" s="260" t="s">
        <v>149</v>
      </c>
      <c r="AU371" s="260" t="s">
        <v>85</v>
      </c>
      <c r="AV371" s="12" t="s">
        <v>85</v>
      </c>
      <c r="AW371" s="12" t="s">
        <v>5</v>
      </c>
      <c r="AX371" s="12" t="s">
        <v>77</v>
      </c>
      <c r="AY371" s="260" t="s">
        <v>139</v>
      </c>
    </row>
    <row r="372" s="13" customFormat="1">
      <c r="A372" s="13"/>
      <c r="B372" s="261"/>
      <c r="C372" s="262"/>
      <c r="D372" s="247" t="s">
        <v>149</v>
      </c>
      <c r="E372" s="263" t="s">
        <v>1</v>
      </c>
      <c r="F372" s="264" t="s">
        <v>904</v>
      </c>
      <c r="G372" s="262"/>
      <c r="H372" s="265">
        <v>212</v>
      </c>
      <c r="I372" s="266"/>
      <c r="J372" s="266"/>
      <c r="K372" s="262"/>
      <c r="L372" s="262"/>
      <c r="M372" s="267"/>
      <c r="N372" s="268"/>
      <c r="O372" s="269"/>
      <c r="P372" s="269"/>
      <c r="Q372" s="269"/>
      <c r="R372" s="269"/>
      <c r="S372" s="269"/>
      <c r="T372" s="269"/>
      <c r="U372" s="269"/>
      <c r="V372" s="269"/>
      <c r="W372" s="269"/>
      <c r="X372" s="270"/>
      <c r="Y372" s="13"/>
      <c r="Z372" s="13"/>
      <c r="AA372" s="13"/>
      <c r="AB372" s="13"/>
      <c r="AC372" s="13"/>
      <c r="AD372" s="13"/>
      <c r="AE372" s="13"/>
      <c r="AT372" s="271" t="s">
        <v>149</v>
      </c>
      <c r="AU372" s="271" t="s">
        <v>85</v>
      </c>
      <c r="AV372" s="13" t="s">
        <v>87</v>
      </c>
      <c r="AW372" s="13" t="s">
        <v>5</v>
      </c>
      <c r="AX372" s="13" t="s">
        <v>77</v>
      </c>
      <c r="AY372" s="271" t="s">
        <v>139</v>
      </c>
    </row>
    <row r="373" s="12" customFormat="1">
      <c r="A373" s="12"/>
      <c r="B373" s="251"/>
      <c r="C373" s="252"/>
      <c r="D373" s="247" t="s">
        <v>149</v>
      </c>
      <c r="E373" s="253" t="s">
        <v>1</v>
      </c>
      <c r="F373" s="254" t="s">
        <v>857</v>
      </c>
      <c r="G373" s="252"/>
      <c r="H373" s="253" t="s">
        <v>1</v>
      </c>
      <c r="I373" s="255"/>
      <c r="J373" s="255"/>
      <c r="K373" s="252"/>
      <c r="L373" s="252"/>
      <c r="M373" s="256"/>
      <c r="N373" s="257"/>
      <c r="O373" s="258"/>
      <c r="P373" s="258"/>
      <c r="Q373" s="258"/>
      <c r="R373" s="258"/>
      <c r="S373" s="258"/>
      <c r="T373" s="258"/>
      <c r="U373" s="258"/>
      <c r="V373" s="258"/>
      <c r="W373" s="258"/>
      <c r="X373" s="259"/>
      <c r="Y373" s="12"/>
      <c r="Z373" s="12"/>
      <c r="AA373" s="12"/>
      <c r="AB373" s="12"/>
      <c r="AC373" s="12"/>
      <c r="AD373" s="12"/>
      <c r="AE373" s="12"/>
      <c r="AT373" s="260" t="s">
        <v>149</v>
      </c>
      <c r="AU373" s="260" t="s">
        <v>85</v>
      </c>
      <c r="AV373" s="12" t="s">
        <v>85</v>
      </c>
      <c r="AW373" s="12" t="s">
        <v>5</v>
      </c>
      <c r="AX373" s="12" t="s">
        <v>77</v>
      </c>
      <c r="AY373" s="260" t="s">
        <v>139</v>
      </c>
    </row>
    <row r="374" s="13" customFormat="1">
      <c r="A374" s="13"/>
      <c r="B374" s="261"/>
      <c r="C374" s="262"/>
      <c r="D374" s="247" t="s">
        <v>149</v>
      </c>
      <c r="E374" s="263" t="s">
        <v>1</v>
      </c>
      <c r="F374" s="264" t="s">
        <v>905</v>
      </c>
      <c r="G374" s="262"/>
      <c r="H374" s="265">
        <v>64</v>
      </c>
      <c r="I374" s="266"/>
      <c r="J374" s="266"/>
      <c r="K374" s="262"/>
      <c r="L374" s="262"/>
      <c r="M374" s="267"/>
      <c r="N374" s="268"/>
      <c r="O374" s="269"/>
      <c r="P374" s="269"/>
      <c r="Q374" s="269"/>
      <c r="R374" s="269"/>
      <c r="S374" s="269"/>
      <c r="T374" s="269"/>
      <c r="U374" s="269"/>
      <c r="V374" s="269"/>
      <c r="W374" s="269"/>
      <c r="X374" s="270"/>
      <c r="Y374" s="13"/>
      <c r="Z374" s="13"/>
      <c r="AA374" s="13"/>
      <c r="AB374" s="13"/>
      <c r="AC374" s="13"/>
      <c r="AD374" s="13"/>
      <c r="AE374" s="13"/>
      <c r="AT374" s="271" t="s">
        <v>149</v>
      </c>
      <c r="AU374" s="271" t="s">
        <v>85</v>
      </c>
      <c r="AV374" s="13" t="s">
        <v>87</v>
      </c>
      <c r="AW374" s="13" t="s">
        <v>5</v>
      </c>
      <c r="AX374" s="13" t="s">
        <v>77</v>
      </c>
      <c r="AY374" s="271" t="s">
        <v>139</v>
      </c>
    </row>
    <row r="375" s="12" customFormat="1">
      <c r="A375" s="12"/>
      <c r="B375" s="251"/>
      <c r="C375" s="252"/>
      <c r="D375" s="247" t="s">
        <v>149</v>
      </c>
      <c r="E375" s="253" t="s">
        <v>1</v>
      </c>
      <c r="F375" s="254" t="s">
        <v>906</v>
      </c>
      <c r="G375" s="252"/>
      <c r="H375" s="253" t="s">
        <v>1</v>
      </c>
      <c r="I375" s="255"/>
      <c r="J375" s="255"/>
      <c r="K375" s="252"/>
      <c r="L375" s="252"/>
      <c r="M375" s="256"/>
      <c r="N375" s="257"/>
      <c r="O375" s="258"/>
      <c r="P375" s="258"/>
      <c r="Q375" s="258"/>
      <c r="R375" s="258"/>
      <c r="S375" s="258"/>
      <c r="T375" s="258"/>
      <c r="U375" s="258"/>
      <c r="V375" s="258"/>
      <c r="W375" s="258"/>
      <c r="X375" s="259"/>
      <c r="Y375" s="12"/>
      <c r="Z375" s="12"/>
      <c r="AA375" s="12"/>
      <c r="AB375" s="12"/>
      <c r="AC375" s="12"/>
      <c r="AD375" s="12"/>
      <c r="AE375" s="12"/>
      <c r="AT375" s="260" t="s">
        <v>149</v>
      </c>
      <c r="AU375" s="260" t="s">
        <v>85</v>
      </c>
      <c r="AV375" s="12" t="s">
        <v>85</v>
      </c>
      <c r="AW375" s="12" t="s">
        <v>5</v>
      </c>
      <c r="AX375" s="12" t="s">
        <v>77</v>
      </c>
      <c r="AY375" s="260" t="s">
        <v>139</v>
      </c>
    </row>
    <row r="376" s="13" customFormat="1">
      <c r="A376" s="13"/>
      <c r="B376" s="261"/>
      <c r="C376" s="262"/>
      <c r="D376" s="247" t="s">
        <v>149</v>
      </c>
      <c r="E376" s="263" t="s">
        <v>1</v>
      </c>
      <c r="F376" s="264" t="s">
        <v>907</v>
      </c>
      <c r="G376" s="262"/>
      <c r="H376" s="265">
        <v>40</v>
      </c>
      <c r="I376" s="266"/>
      <c r="J376" s="266"/>
      <c r="K376" s="262"/>
      <c r="L376" s="262"/>
      <c r="M376" s="267"/>
      <c r="N376" s="268"/>
      <c r="O376" s="269"/>
      <c r="P376" s="269"/>
      <c r="Q376" s="269"/>
      <c r="R376" s="269"/>
      <c r="S376" s="269"/>
      <c r="T376" s="269"/>
      <c r="U376" s="269"/>
      <c r="V376" s="269"/>
      <c r="W376" s="269"/>
      <c r="X376" s="270"/>
      <c r="Y376" s="13"/>
      <c r="Z376" s="13"/>
      <c r="AA376" s="13"/>
      <c r="AB376" s="13"/>
      <c r="AC376" s="13"/>
      <c r="AD376" s="13"/>
      <c r="AE376" s="13"/>
      <c r="AT376" s="271" t="s">
        <v>149</v>
      </c>
      <c r="AU376" s="271" t="s">
        <v>85</v>
      </c>
      <c r="AV376" s="13" t="s">
        <v>87</v>
      </c>
      <c r="AW376" s="13" t="s">
        <v>5</v>
      </c>
      <c r="AX376" s="13" t="s">
        <v>77</v>
      </c>
      <c r="AY376" s="271" t="s">
        <v>139</v>
      </c>
    </row>
    <row r="377" s="12" customFormat="1">
      <c r="A377" s="12"/>
      <c r="B377" s="251"/>
      <c r="C377" s="252"/>
      <c r="D377" s="247" t="s">
        <v>149</v>
      </c>
      <c r="E377" s="253" t="s">
        <v>1</v>
      </c>
      <c r="F377" s="254" t="s">
        <v>851</v>
      </c>
      <c r="G377" s="252"/>
      <c r="H377" s="253" t="s">
        <v>1</v>
      </c>
      <c r="I377" s="255"/>
      <c r="J377" s="255"/>
      <c r="K377" s="252"/>
      <c r="L377" s="252"/>
      <c r="M377" s="256"/>
      <c r="N377" s="257"/>
      <c r="O377" s="258"/>
      <c r="P377" s="258"/>
      <c r="Q377" s="258"/>
      <c r="R377" s="258"/>
      <c r="S377" s="258"/>
      <c r="T377" s="258"/>
      <c r="U377" s="258"/>
      <c r="V377" s="258"/>
      <c r="W377" s="258"/>
      <c r="X377" s="259"/>
      <c r="Y377" s="12"/>
      <c r="Z377" s="12"/>
      <c r="AA377" s="12"/>
      <c r="AB377" s="12"/>
      <c r="AC377" s="12"/>
      <c r="AD377" s="12"/>
      <c r="AE377" s="12"/>
      <c r="AT377" s="260" t="s">
        <v>149</v>
      </c>
      <c r="AU377" s="260" t="s">
        <v>85</v>
      </c>
      <c r="AV377" s="12" t="s">
        <v>85</v>
      </c>
      <c r="AW377" s="12" t="s">
        <v>5</v>
      </c>
      <c r="AX377" s="12" t="s">
        <v>77</v>
      </c>
      <c r="AY377" s="260" t="s">
        <v>139</v>
      </c>
    </row>
    <row r="378" s="13" customFormat="1">
      <c r="A378" s="13"/>
      <c r="B378" s="261"/>
      <c r="C378" s="262"/>
      <c r="D378" s="247" t="s">
        <v>149</v>
      </c>
      <c r="E378" s="263" t="s">
        <v>1</v>
      </c>
      <c r="F378" s="264" t="s">
        <v>905</v>
      </c>
      <c r="G378" s="262"/>
      <c r="H378" s="265">
        <v>64</v>
      </c>
      <c r="I378" s="266"/>
      <c r="J378" s="266"/>
      <c r="K378" s="262"/>
      <c r="L378" s="262"/>
      <c r="M378" s="267"/>
      <c r="N378" s="268"/>
      <c r="O378" s="269"/>
      <c r="P378" s="269"/>
      <c r="Q378" s="269"/>
      <c r="R378" s="269"/>
      <c r="S378" s="269"/>
      <c r="T378" s="269"/>
      <c r="U378" s="269"/>
      <c r="V378" s="269"/>
      <c r="W378" s="269"/>
      <c r="X378" s="270"/>
      <c r="Y378" s="13"/>
      <c r="Z378" s="13"/>
      <c r="AA378" s="13"/>
      <c r="AB378" s="13"/>
      <c r="AC378" s="13"/>
      <c r="AD378" s="13"/>
      <c r="AE378" s="13"/>
      <c r="AT378" s="271" t="s">
        <v>149</v>
      </c>
      <c r="AU378" s="271" t="s">
        <v>85</v>
      </c>
      <c r="AV378" s="13" t="s">
        <v>87</v>
      </c>
      <c r="AW378" s="13" t="s">
        <v>5</v>
      </c>
      <c r="AX378" s="13" t="s">
        <v>77</v>
      </c>
      <c r="AY378" s="271" t="s">
        <v>139</v>
      </c>
    </row>
    <row r="379" s="12" customFormat="1">
      <c r="A379" s="12"/>
      <c r="B379" s="251"/>
      <c r="C379" s="252"/>
      <c r="D379" s="247" t="s">
        <v>149</v>
      </c>
      <c r="E379" s="253" t="s">
        <v>1</v>
      </c>
      <c r="F379" s="254" t="s">
        <v>822</v>
      </c>
      <c r="G379" s="252"/>
      <c r="H379" s="253" t="s">
        <v>1</v>
      </c>
      <c r="I379" s="255"/>
      <c r="J379" s="255"/>
      <c r="K379" s="252"/>
      <c r="L379" s="252"/>
      <c r="M379" s="256"/>
      <c r="N379" s="257"/>
      <c r="O379" s="258"/>
      <c r="P379" s="258"/>
      <c r="Q379" s="258"/>
      <c r="R379" s="258"/>
      <c r="S379" s="258"/>
      <c r="T379" s="258"/>
      <c r="U379" s="258"/>
      <c r="V379" s="258"/>
      <c r="W379" s="258"/>
      <c r="X379" s="259"/>
      <c r="Y379" s="12"/>
      <c r="Z379" s="12"/>
      <c r="AA379" s="12"/>
      <c r="AB379" s="12"/>
      <c r="AC379" s="12"/>
      <c r="AD379" s="12"/>
      <c r="AE379" s="12"/>
      <c r="AT379" s="260" t="s">
        <v>149</v>
      </c>
      <c r="AU379" s="260" t="s">
        <v>85</v>
      </c>
      <c r="AV379" s="12" t="s">
        <v>85</v>
      </c>
      <c r="AW379" s="12" t="s">
        <v>5</v>
      </c>
      <c r="AX379" s="12" t="s">
        <v>77</v>
      </c>
      <c r="AY379" s="260" t="s">
        <v>139</v>
      </c>
    </row>
    <row r="380" s="13" customFormat="1">
      <c r="A380" s="13"/>
      <c r="B380" s="261"/>
      <c r="C380" s="262"/>
      <c r="D380" s="247" t="s">
        <v>149</v>
      </c>
      <c r="E380" s="263" t="s">
        <v>1</v>
      </c>
      <c r="F380" s="264" t="s">
        <v>908</v>
      </c>
      <c r="G380" s="262"/>
      <c r="H380" s="265">
        <v>28</v>
      </c>
      <c r="I380" s="266"/>
      <c r="J380" s="266"/>
      <c r="K380" s="262"/>
      <c r="L380" s="262"/>
      <c r="M380" s="267"/>
      <c r="N380" s="268"/>
      <c r="O380" s="269"/>
      <c r="P380" s="269"/>
      <c r="Q380" s="269"/>
      <c r="R380" s="269"/>
      <c r="S380" s="269"/>
      <c r="T380" s="269"/>
      <c r="U380" s="269"/>
      <c r="V380" s="269"/>
      <c r="W380" s="269"/>
      <c r="X380" s="270"/>
      <c r="Y380" s="13"/>
      <c r="Z380" s="13"/>
      <c r="AA380" s="13"/>
      <c r="AB380" s="13"/>
      <c r="AC380" s="13"/>
      <c r="AD380" s="13"/>
      <c r="AE380" s="13"/>
      <c r="AT380" s="271" t="s">
        <v>149</v>
      </c>
      <c r="AU380" s="271" t="s">
        <v>85</v>
      </c>
      <c r="AV380" s="13" t="s">
        <v>87</v>
      </c>
      <c r="AW380" s="13" t="s">
        <v>5</v>
      </c>
      <c r="AX380" s="13" t="s">
        <v>77</v>
      </c>
      <c r="AY380" s="271" t="s">
        <v>139</v>
      </c>
    </row>
    <row r="381" s="12" customFormat="1">
      <c r="A381" s="12"/>
      <c r="B381" s="251"/>
      <c r="C381" s="252"/>
      <c r="D381" s="247" t="s">
        <v>149</v>
      </c>
      <c r="E381" s="253" t="s">
        <v>1</v>
      </c>
      <c r="F381" s="254" t="s">
        <v>826</v>
      </c>
      <c r="G381" s="252"/>
      <c r="H381" s="253" t="s">
        <v>1</v>
      </c>
      <c r="I381" s="255"/>
      <c r="J381" s="255"/>
      <c r="K381" s="252"/>
      <c r="L381" s="252"/>
      <c r="M381" s="256"/>
      <c r="N381" s="257"/>
      <c r="O381" s="258"/>
      <c r="P381" s="258"/>
      <c r="Q381" s="258"/>
      <c r="R381" s="258"/>
      <c r="S381" s="258"/>
      <c r="T381" s="258"/>
      <c r="U381" s="258"/>
      <c r="V381" s="258"/>
      <c r="W381" s="258"/>
      <c r="X381" s="259"/>
      <c r="Y381" s="12"/>
      <c r="Z381" s="12"/>
      <c r="AA381" s="12"/>
      <c r="AB381" s="12"/>
      <c r="AC381" s="12"/>
      <c r="AD381" s="12"/>
      <c r="AE381" s="12"/>
      <c r="AT381" s="260" t="s">
        <v>149</v>
      </c>
      <c r="AU381" s="260" t="s">
        <v>85</v>
      </c>
      <c r="AV381" s="12" t="s">
        <v>85</v>
      </c>
      <c r="AW381" s="12" t="s">
        <v>5</v>
      </c>
      <c r="AX381" s="12" t="s">
        <v>77</v>
      </c>
      <c r="AY381" s="260" t="s">
        <v>139</v>
      </c>
    </row>
    <row r="382" s="13" customFormat="1">
      <c r="A382" s="13"/>
      <c r="B382" s="261"/>
      <c r="C382" s="262"/>
      <c r="D382" s="247" t="s">
        <v>149</v>
      </c>
      <c r="E382" s="263" t="s">
        <v>1</v>
      </c>
      <c r="F382" s="264" t="s">
        <v>909</v>
      </c>
      <c r="G382" s="262"/>
      <c r="H382" s="265">
        <v>3032.3200000000002</v>
      </c>
      <c r="I382" s="266"/>
      <c r="J382" s="266"/>
      <c r="K382" s="262"/>
      <c r="L382" s="262"/>
      <c r="M382" s="267"/>
      <c r="N382" s="268"/>
      <c r="O382" s="269"/>
      <c r="P382" s="269"/>
      <c r="Q382" s="269"/>
      <c r="R382" s="269"/>
      <c r="S382" s="269"/>
      <c r="T382" s="269"/>
      <c r="U382" s="269"/>
      <c r="V382" s="269"/>
      <c r="W382" s="269"/>
      <c r="X382" s="270"/>
      <c r="Y382" s="13"/>
      <c r="Z382" s="13"/>
      <c r="AA382" s="13"/>
      <c r="AB382" s="13"/>
      <c r="AC382" s="13"/>
      <c r="AD382" s="13"/>
      <c r="AE382" s="13"/>
      <c r="AT382" s="271" t="s">
        <v>149</v>
      </c>
      <c r="AU382" s="271" t="s">
        <v>85</v>
      </c>
      <c r="AV382" s="13" t="s">
        <v>87</v>
      </c>
      <c r="AW382" s="13" t="s">
        <v>5</v>
      </c>
      <c r="AX382" s="13" t="s">
        <v>77</v>
      </c>
      <c r="AY382" s="271" t="s">
        <v>139</v>
      </c>
    </row>
    <row r="383" s="13" customFormat="1">
      <c r="A383" s="13"/>
      <c r="B383" s="261"/>
      <c r="C383" s="262"/>
      <c r="D383" s="247" t="s">
        <v>149</v>
      </c>
      <c r="E383" s="263" t="s">
        <v>1</v>
      </c>
      <c r="F383" s="264" t="s">
        <v>910</v>
      </c>
      <c r="G383" s="262"/>
      <c r="H383" s="265">
        <v>3.6800000000000002</v>
      </c>
      <c r="I383" s="266"/>
      <c r="J383" s="266"/>
      <c r="K383" s="262"/>
      <c r="L383" s="262"/>
      <c r="M383" s="267"/>
      <c r="N383" s="268"/>
      <c r="O383" s="269"/>
      <c r="P383" s="269"/>
      <c r="Q383" s="269"/>
      <c r="R383" s="269"/>
      <c r="S383" s="269"/>
      <c r="T383" s="269"/>
      <c r="U383" s="269"/>
      <c r="V383" s="269"/>
      <c r="W383" s="269"/>
      <c r="X383" s="270"/>
      <c r="Y383" s="13"/>
      <c r="Z383" s="13"/>
      <c r="AA383" s="13"/>
      <c r="AB383" s="13"/>
      <c r="AC383" s="13"/>
      <c r="AD383" s="13"/>
      <c r="AE383" s="13"/>
      <c r="AT383" s="271" t="s">
        <v>149</v>
      </c>
      <c r="AU383" s="271" t="s">
        <v>85</v>
      </c>
      <c r="AV383" s="13" t="s">
        <v>87</v>
      </c>
      <c r="AW383" s="13" t="s">
        <v>5</v>
      </c>
      <c r="AX383" s="13" t="s">
        <v>77</v>
      </c>
      <c r="AY383" s="271" t="s">
        <v>139</v>
      </c>
    </row>
    <row r="384" s="14" customFormat="1">
      <c r="A384" s="14"/>
      <c r="B384" s="272"/>
      <c r="C384" s="273"/>
      <c r="D384" s="247" t="s">
        <v>149</v>
      </c>
      <c r="E384" s="274" t="s">
        <v>1</v>
      </c>
      <c r="F384" s="275" t="s">
        <v>154</v>
      </c>
      <c r="G384" s="273"/>
      <c r="H384" s="276">
        <v>3704</v>
      </c>
      <c r="I384" s="277"/>
      <c r="J384" s="277"/>
      <c r="K384" s="273"/>
      <c r="L384" s="273"/>
      <c r="M384" s="278"/>
      <c r="N384" s="279"/>
      <c r="O384" s="280"/>
      <c r="P384" s="280"/>
      <c r="Q384" s="280"/>
      <c r="R384" s="280"/>
      <c r="S384" s="280"/>
      <c r="T384" s="280"/>
      <c r="U384" s="280"/>
      <c r="V384" s="280"/>
      <c r="W384" s="280"/>
      <c r="X384" s="281"/>
      <c r="Y384" s="14"/>
      <c r="Z384" s="14"/>
      <c r="AA384" s="14"/>
      <c r="AB384" s="14"/>
      <c r="AC384" s="14"/>
      <c r="AD384" s="14"/>
      <c r="AE384" s="14"/>
      <c r="AT384" s="282" t="s">
        <v>149</v>
      </c>
      <c r="AU384" s="282" t="s">
        <v>85</v>
      </c>
      <c r="AV384" s="14" t="s">
        <v>146</v>
      </c>
      <c r="AW384" s="14" t="s">
        <v>5</v>
      </c>
      <c r="AX384" s="14" t="s">
        <v>85</v>
      </c>
      <c r="AY384" s="282" t="s">
        <v>139</v>
      </c>
    </row>
    <row r="385" s="12" customFormat="1">
      <c r="A385" s="12"/>
      <c r="B385" s="251"/>
      <c r="C385" s="252"/>
      <c r="D385" s="247" t="s">
        <v>149</v>
      </c>
      <c r="E385" s="253" t="s">
        <v>1</v>
      </c>
      <c r="F385" s="254" t="s">
        <v>155</v>
      </c>
      <c r="G385" s="252"/>
      <c r="H385" s="253" t="s">
        <v>1</v>
      </c>
      <c r="I385" s="255"/>
      <c r="J385" s="255"/>
      <c r="K385" s="252"/>
      <c r="L385" s="252"/>
      <c r="M385" s="256"/>
      <c r="N385" s="257"/>
      <c r="O385" s="258"/>
      <c r="P385" s="258"/>
      <c r="Q385" s="258"/>
      <c r="R385" s="258"/>
      <c r="S385" s="258"/>
      <c r="T385" s="258"/>
      <c r="U385" s="258"/>
      <c r="V385" s="258"/>
      <c r="W385" s="258"/>
      <c r="X385" s="259"/>
      <c r="Y385" s="12"/>
      <c r="Z385" s="12"/>
      <c r="AA385" s="12"/>
      <c r="AB385" s="12"/>
      <c r="AC385" s="12"/>
      <c r="AD385" s="12"/>
      <c r="AE385" s="12"/>
      <c r="AT385" s="260" t="s">
        <v>149</v>
      </c>
      <c r="AU385" s="260" t="s">
        <v>85</v>
      </c>
      <c r="AV385" s="12" t="s">
        <v>85</v>
      </c>
      <c r="AW385" s="12" t="s">
        <v>5</v>
      </c>
      <c r="AX385" s="12" t="s">
        <v>77</v>
      </c>
      <c r="AY385" s="260" t="s">
        <v>139</v>
      </c>
    </row>
    <row r="386" s="2" customFormat="1" ht="21.75" customHeight="1">
      <c r="A386" s="37"/>
      <c r="B386" s="38"/>
      <c r="C386" s="231" t="s">
        <v>357</v>
      </c>
      <c r="D386" s="231" t="s">
        <v>140</v>
      </c>
      <c r="E386" s="232" t="s">
        <v>314</v>
      </c>
      <c r="F386" s="233" t="s">
        <v>315</v>
      </c>
      <c r="G386" s="234" t="s">
        <v>164</v>
      </c>
      <c r="H386" s="235">
        <v>3704</v>
      </c>
      <c r="I386" s="236"/>
      <c r="J386" s="237"/>
      <c r="K386" s="238">
        <f>ROUND(P386*H386,2)</f>
        <v>0</v>
      </c>
      <c r="L386" s="233" t="s">
        <v>144</v>
      </c>
      <c r="M386" s="239"/>
      <c r="N386" s="240" t="s">
        <v>1</v>
      </c>
      <c r="O386" s="241" t="s">
        <v>40</v>
      </c>
      <c r="P386" s="242">
        <f>I386+J386</f>
        <v>0</v>
      </c>
      <c r="Q386" s="242">
        <f>ROUND(I386*H386,2)</f>
        <v>0</v>
      </c>
      <c r="R386" s="242">
        <f>ROUND(J386*H386,2)</f>
        <v>0</v>
      </c>
      <c r="S386" s="90"/>
      <c r="T386" s="243">
        <f>S386*H386</f>
        <v>0</v>
      </c>
      <c r="U386" s="243">
        <v>0.00014999999999999999</v>
      </c>
      <c r="V386" s="243">
        <f>U386*H386</f>
        <v>0.55559999999999998</v>
      </c>
      <c r="W386" s="243">
        <v>0</v>
      </c>
      <c r="X386" s="244">
        <f>W386*H386</f>
        <v>0</v>
      </c>
      <c r="Y386" s="37"/>
      <c r="Z386" s="37"/>
      <c r="AA386" s="37"/>
      <c r="AB386" s="37"/>
      <c r="AC386" s="37"/>
      <c r="AD386" s="37"/>
      <c r="AE386" s="37"/>
      <c r="AR386" s="245" t="s">
        <v>145</v>
      </c>
      <c r="AT386" s="245" t="s">
        <v>140</v>
      </c>
      <c r="AU386" s="245" t="s">
        <v>85</v>
      </c>
      <c r="AY386" s="16" t="s">
        <v>139</v>
      </c>
      <c r="BE386" s="246">
        <f>IF(O386="základní",K386,0)</f>
        <v>0</v>
      </c>
      <c r="BF386" s="246">
        <f>IF(O386="snížená",K386,0)</f>
        <v>0</v>
      </c>
      <c r="BG386" s="246">
        <f>IF(O386="zákl. přenesená",K386,0)</f>
        <v>0</v>
      </c>
      <c r="BH386" s="246">
        <f>IF(O386="sníž. přenesená",K386,0)</f>
        <v>0</v>
      </c>
      <c r="BI386" s="246">
        <f>IF(O386="nulová",K386,0)</f>
        <v>0</v>
      </c>
      <c r="BJ386" s="16" t="s">
        <v>85</v>
      </c>
      <c r="BK386" s="246">
        <f>ROUND(P386*H386,2)</f>
        <v>0</v>
      </c>
      <c r="BL386" s="16" t="s">
        <v>146</v>
      </c>
      <c r="BM386" s="245" t="s">
        <v>912</v>
      </c>
    </row>
    <row r="387" s="2" customFormat="1">
      <c r="A387" s="37"/>
      <c r="B387" s="38"/>
      <c r="C387" s="39"/>
      <c r="D387" s="247" t="s">
        <v>148</v>
      </c>
      <c r="E387" s="39"/>
      <c r="F387" s="248" t="s">
        <v>315</v>
      </c>
      <c r="G387" s="39"/>
      <c r="H387" s="39"/>
      <c r="I387" s="144"/>
      <c r="J387" s="144"/>
      <c r="K387" s="39"/>
      <c r="L387" s="39"/>
      <c r="M387" s="43"/>
      <c r="N387" s="249"/>
      <c r="O387" s="250"/>
      <c r="P387" s="90"/>
      <c r="Q387" s="90"/>
      <c r="R387" s="90"/>
      <c r="S387" s="90"/>
      <c r="T387" s="90"/>
      <c r="U387" s="90"/>
      <c r="V387" s="90"/>
      <c r="W387" s="90"/>
      <c r="X387" s="91"/>
      <c r="Y387" s="37"/>
      <c r="Z387" s="37"/>
      <c r="AA387" s="37"/>
      <c r="AB387" s="37"/>
      <c r="AC387" s="37"/>
      <c r="AD387" s="37"/>
      <c r="AE387" s="37"/>
      <c r="AT387" s="16" t="s">
        <v>148</v>
      </c>
      <c r="AU387" s="16" t="s">
        <v>85</v>
      </c>
    </row>
    <row r="388" s="12" customFormat="1">
      <c r="A388" s="12"/>
      <c r="B388" s="251"/>
      <c r="C388" s="252"/>
      <c r="D388" s="247" t="s">
        <v>149</v>
      </c>
      <c r="E388" s="253" t="s">
        <v>1</v>
      </c>
      <c r="F388" s="254" t="s">
        <v>902</v>
      </c>
      <c r="G388" s="252"/>
      <c r="H388" s="253" t="s">
        <v>1</v>
      </c>
      <c r="I388" s="255"/>
      <c r="J388" s="255"/>
      <c r="K388" s="252"/>
      <c r="L388" s="252"/>
      <c r="M388" s="256"/>
      <c r="N388" s="257"/>
      <c r="O388" s="258"/>
      <c r="P388" s="258"/>
      <c r="Q388" s="258"/>
      <c r="R388" s="258"/>
      <c r="S388" s="258"/>
      <c r="T388" s="258"/>
      <c r="U388" s="258"/>
      <c r="V388" s="258"/>
      <c r="W388" s="258"/>
      <c r="X388" s="259"/>
      <c r="Y388" s="12"/>
      <c r="Z388" s="12"/>
      <c r="AA388" s="12"/>
      <c r="AB388" s="12"/>
      <c r="AC388" s="12"/>
      <c r="AD388" s="12"/>
      <c r="AE388" s="12"/>
      <c r="AT388" s="260" t="s">
        <v>149</v>
      </c>
      <c r="AU388" s="260" t="s">
        <v>85</v>
      </c>
      <c r="AV388" s="12" t="s">
        <v>85</v>
      </c>
      <c r="AW388" s="12" t="s">
        <v>5</v>
      </c>
      <c r="AX388" s="12" t="s">
        <v>77</v>
      </c>
      <c r="AY388" s="260" t="s">
        <v>139</v>
      </c>
    </row>
    <row r="389" s="13" customFormat="1">
      <c r="A389" s="13"/>
      <c r="B389" s="261"/>
      <c r="C389" s="262"/>
      <c r="D389" s="247" t="s">
        <v>149</v>
      </c>
      <c r="E389" s="263" t="s">
        <v>1</v>
      </c>
      <c r="F389" s="264" t="s">
        <v>903</v>
      </c>
      <c r="G389" s="262"/>
      <c r="H389" s="265">
        <v>260</v>
      </c>
      <c r="I389" s="266"/>
      <c r="J389" s="266"/>
      <c r="K389" s="262"/>
      <c r="L389" s="262"/>
      <c r="M389" s="267"/>
      <c r="N389" s="268"/>
      <c r="O389" s="269"/>
      <c r="P389" s="269"/>
      <c r="Q389" s="269"/>
      <c r="R389" s="269"/>
      <c r="S389" s="269"/>
      <c r="T389" s="269"/>
      <c r="U389" s="269"/>
      <c r="V389" s="269"/>
      <c r="W389" s="269"/>
      <c r="X389" s="270"/>
      <c r="Y389" s="13"/>
      <c r="Z389" s="13"/>
      <c r="AA389" s="13"/>
      <c r="AB389" s="13"/>
      <c r="AC389" s="13"/>
      <c r="AD389" s="13"/>
      <c r="AE389" s="13"/>
      <c r="AT389" s="271" t="s">
        <v>149</v>
      </c>
      <c r="AU389" s="271" t="s">
        <v>85</v>
      </c>
      <c r="AV389" s="13" t="s">
        <v>87</v>
      </c>
      <c r="AW389" s="13" t="s">
        <v>5</v>
      </c>
      <c r="AX389" s="13" t="s">
        <v>77</v>
      </c>
      <c r="AY389" s="271" t="s">
        <v>139</v>
      </c>
    </row>
    <row r="390" s="12" customFormat="1">
      <c r="A390" s="12"/>
      <c r="B390" s="251"/>
      <c r="C390" s="252"/>
      <c r="D390" s="247" t="s">
        <v>149</v>
      </c>
      <c r="E390" s="253" t="s">
        <v>1</v>
      </c>
      <c r="F390" s="254" t="s">
        <v>852</v>
      </c>
      <c r="G390" s="252"/>
      <c r="H390" s="253" t="s">
        <v>1</v>
      </c>
      <c r="I390" s="255"/>
      <c r="J390" s="255"/>
      <c r="K390" s="252"/>
      <c r="L390" s="252"/>
      <c r="M390" s="256"/>
      <c r="N390" s="257"/>
      <c r="O390" s="258"/>
      <c r="P390" s="258"/>
      <c r="Q390" s="258"/>
      <c r="R390" s="258"/>
      <c r="S390" s="258"/>
      <c r="T390" s="258"/>
      <c r="U390" s="258"/>
      <c r="V390" s="258"/>
      <c r="W390" s="258"/>
      <c r="X390" s="259"/>
      <c r="Y390" s="12"/>
      <c r="Z390" s="12"/>
      <c r="AA390" s="12"/>
      <c r="AB390" s="12"/>
      <c r="AC390" s="12"/>
      <c r="AD390" s="12"/>
      <c r="AE390" s="12"/>
      <c r="AT390" s="260" t="s">
        <v>149</v>
      </c>
      <c r="AU390" s="260" t="s">
        <v>85</v>
      </c>
      <c r="AV390" s="12" t="s">
        <v>85</v>
      </c>
      <c r="AW390" s="12" t="s">
        <v>5</v>
      </c>
      <c r="AX390" s="12" t="s">
        <v>77</v>
      </c>
      <c r="AY390" s="260" t="s">
        <v>139</v>
      </c>
    </row>
    <row r="391" s="13" customFormat="1">
      <c r="A391" s="13"/>
      <c r="B391" s="261"/>
      <c r="C391" s="262"/>
      <c r="D391" s="247" t="s">
        <v>149</v>
      </c>
      <c r="E391" s="263" t="s">
        <v>1</v>
      </c>
      <c r="F391" s="264" t="s">
        <v>904</v>
      </c>
      <c r="G391" s="262"/>
      <c r="H391" s="265">
        <v>212</v>
      </c>
      <c r="I391" s="266"/>
      <c r="J391" s="266"/>
      <c r="K391" s="262"/>
      <c r="L391" s="262"/>
      <c r="M391" s="267"/>
      <c r="N391" s="268"/>
      <c r="O391" s="269"/>
      <c r="P391" s="269"/>
      <c r="Q391" s="269"/>
      <c r="R391" s="269"/>
      <c r="S391" s="269"/>
      <c r="T391" s="269"/>
      <c r="U391" s="269"/>
      <c r="V391" s="269"/>
      <c r="W391" s="269"/>
      <c r="X391" s="270"/>
      <c r="Y391" s="13"/>
      <c r="Z391" s="13"/>
      <c r="AA391" s="13"/>
      <c r="AB391" s="13"/>
      <c r="AC391" s="13"/>
      <c r="AD391" s="13"/>
      <c r="AE391" s="13"/>
      <c r="AT391" s="271" t="s">
        <v>149</v>
      </c>
      <c r="AU391" s="271" t="s">
        <v>85</v>
      </c>
      <c r="AV391" s="13" t="s">
        <v>87</v>
      </c>
      <c r="AW391" s="13" t="s">
        <v>5</v>
      </c>
      <c r="AX391" s="13" t="s">
        <v>77</v>
      </c>
      <c r="AY391" s="271" t="s">
        <v>139</v>
      </c>
    </row>
    <row r="392" s="12" customFormat="1">
      <c r="A392" s="12"/>
      <c r="B392" s="251"/>
      <c r="C392" s="252"/>
      <c r="D392" s="247" t="s">
        <v>149</v>
      </c>
      <c r="E392" s="253" t="s">
        <v>1</v>
      </c>
      <c r="F392" s="254" t="s">
        <v>857</v>
      </c>
      <c r="G392" s="252"/>
      <c r="H392" s="253" t="s">
        <v>1</v>
      </c>
      <c r="I392" s="255"/>
      <c r="J392" s="255"/>
      <c r="K392" s="252"/>
      <c r="L392" s="252"/>
      <c r="M392" s="256"/>
      <c r="N392" s="257"/>
      <c r="O392" s="258"/>
      <c r="P392" s="258"/>
      <c r="Q392" s="258"/>
      <c r="R392" s="258"/>
      <c r="S392" s="258"/>
      <c r="T392" s="258"/>
      <c r="U392" s="258"/>
      <c r="V392" s="258"/>
      <c r="W392" s="258"/>
      <c r="X392" s="259"/>
      <c r="Y392" s="12"/>
      <c r="Z392" s="12"/>
      <c r="AA392" s="12"/>
      <c r="AB392" s="12"/>
      <c r="AC392" s="12"/>
      <c r="AD392" s="12"/>
      <c r="AE392" s="12"/>
      <c r="AT392" s="260" t="s">
        <v>149</v>
      </c>
      <c r="AU392" s="260" t="s">
        <v>85</v>
      </c>
      <c r="AV392" s="12" t="s">
        <v>85</v>
      </c>
      <c r="AW392" s="12" t="s">
        <v>5</v>
      </c>
      <c r="AX392" s="12" t="s">
        <v>77</v>
      </c>
      <c r="AY392" s="260" t="s">
        <v>139</v>
      </c>
    </row>
    <row r="393" s="13" customFormat="1">
      <c r="A393" s="13"/>
      <c r="B393" s="261"/>
      <c r="C393" s="262"/>
      <c r="D393" s="247" t="s">
        <v>149</v>
      </c>
      <c r="E393" s="263" t="s">
        <v>1</v>
      </c>
      <c r="F393" s="264" t="s">
        <v>905</v>
      </c>
      <c r="G393" s="262"/>
      <c r="H393" s="265">
        <v>64</v>
      </c>
      <c r="I393" s="266"/>
      <c r="J393" s="266"/>
      <c r="K393" s="262"/>
      <c r="L393" s="262"/>
      <c r="M393" s="267"/>
      <c r="N393" s="268"/>
      <c r="O393" s="269"/>
      <c r="P393" s="269"/>
      <c r="Q393" s="269"/>
      <c r="R393" s="269"/>
      <c r="S393" s="269"/>
      <c r="T393" s="269"/>
      <c r="U393" s="269"/>
      <c r="V393" s="269"/>
      <c r="W393" s="269"/>
      <c r="X393" s="270"/>
      <c r="Y393" s="13"/>
      <c r="Z393" s="13"/>
      <c r="AA393" s="13"/>
      <c r="AB393" s="13"/>
      <c r="AC393" s="13"/>
      <c r="AD393" s="13"/>
      <c r="AE393" s="13"/>
      <c r="AT393" s="271" t="s">
        <v>149</v>
      </c>
      <c r="AU393" s="271" t="s">
        <v>85</v>
      </c>
      <c r="AV393" s="13" t="s">
        <v>87</v>
      </c>
      <c r="AW393" s="13" t="s">
        <v>5</v>
      </c>
      <c r="AX393" s="13" t="s">
        <v>77</v>
      </c>
      <c r="AY393" s="271" t="s">
        <v>139</v>
      </c>
    </row>
    <row r="394" s="12" customFormat="1">
      <c r="A394" s="12"/>
      <c r="B394" s="251"/>
      <c r="C394" s="252"/>
      <c r="D394" s="247" t="s">
        <v>149</v>
      </c>
      <c r="E394" s="253" t="s">
        <v>1</v>
      </c>
      <c r="F394" s="254" t="s">
        <v>906</v>
      </c>
      <c r="G394" s="252"/>
      <c r="H394" s="253" t="s">
        <v>1</v>
      </c>
      <c r="I394" s="255"/>
      <c r="J394" s="255"/>
      <c r="K394" s="252"/>
      <c r="L394" s="252"/>
      <c r="M394" s="256"/>
      <c r="N394" s="257"/>
      <c r="O394" s="258"/>
      <c r="P394" s="258"/>
      <c r="Q394" s="258"/>
      <c r="R394" s="258"/>
      <c r="S394" s="258"/>
      <c r="T394" s="258"/>
      <c r="U394" s="258"/>
      <c r="V394" s="258"/>
      <c r="W394" s="258"/>
      <c r="X394" s="259"/>
      <c r="Y394" s="12"/>
      <c r="Z394" s="12"/>
      <c r="AA394" s="12"/>
      <c r="AB394" s="12"/>
      <c r="AC394" s="12"/>
      <c r="AD394" s="12"/>
      <c r="AE394" s="12"/>
      <c r="AT394" s="260" t="s">
        <v>149</v>
      </c>
      <c r="AU394" s="260" t="s">
        <v>85</v>
      </c>
      <c r="AV394" s="12" t="s">
        <v>85</v>
      </c>
      <c r="AW394" s="12" t="s">
        <v>5</v>
      </c>
      <c r="AX394" s="12" t="s">
        <v>77</v>
      </c>
      <c r="AY394" s="260" t="s">
        <v>139</v>
      </c>
    </row>
    <row r="395" s="13" customFormat="1">
      <c r="A395" s="13"/>
      <c r="B395" s="261"/>
      <c r="C395" s="262"/>
      <c r="D395" s="247" t="s">
        <v>149</v>
      </c>
      <c r="E395" s="263" t="s">
        <v>1</v>
      </c>
      <c r="F395" s="264" t="s">
        <v>907</v>
      </c>
      <c r="G395" s="262"/>
      <c r="H395" s="265">
        <v>40</v>
      </c>
      <c r="I395" s="266"/>
      <c r="J395" s="266"/>
      <c r="K395" s="262"/>
      <c r="L395" s="262"/>
      <c r="M395" s="267"/>
      <c r="N395" s="268"/>
      <c r="O395" s="269"/>
      <c r="P395" s="269"/>
      <c r="Q395" s="269"/>
      <c r="R395" s="269"/>
      <c r="S395" s="269"/>
      <c r="T395" s="269"/>
      <c r="U395" s="269"/>
      <c r="V395" s="269"/>
      <c r="W395" s="269"/>
      <c r="X395" s="270"/>
      <c r="Y395" s="13"/>
      <c r="Z395" s="13"/>
      <c r="AA395" s="13"/>
      <c r="AB395" s="13"/>
      <c r="AC395" s="13"/>
      <c r="AD395" s="13"/>
      <c r="AE395" s="13"/>
      <c r="AT395" s="271" t="s">
        <v>149</v>
      </c>
      <c r="AU395" s="271" t="s">
        <v>85</v>
      </c>
      <c r="AV395" s="13" t="s">
        <v>87</v>
      </c>
      <c r="AW395" s="13" t="s">
        <v>5</v>
      </c>
      <c r="AX395" s="13" t="s">
        <v>77</v>
      </c>
      <c r="AY395" s="271" t="s">
        <v>139</v>
      </c>
    </row>
    <row r="396" s="12" customFormat="1">
      <c r="A396" s="12"/>
      <c r="B396" s="251"/>
      <c r="C396" s="252"/>
      <c r="D396" s="247" t="s">
        <v>149</v>
      </c>
      <c r="E396" s="253" t="s">
        <v>1</v>
      </c>
      <c r="F396" s="254" t="s">
        <v>851</v>
      </c>
      <c r="G396" s="252"/>
      <c r="H396" s="253" t="s">
        <v>1</v>
      </c>
      <c r="I396" s="255"/>
      <c r="J396" s="255"/>
      <c r="K396" s="252"/>
      <c r="L396" s="252"/>
      <c r="M396" s="256"/>
      <c r="N396" s="257"/>
      <c r="O396" s="258"/>
      <c r="P396" s="258"/>
      <c r="Q396" s="258"/>
      <c r="R396" s="258"/>
      <c r="S396" s="258"/>
      <c r="T396" s="258"/>
      <c r="U396" s="258"/>
      <c r="V396" s="258"/>
      <c r="W396" s="258"/>
      <c r="X396" s="259"/>
      <c r="Y396" s="12"/>
      <c r="Z396" s="12"/>
      <c r="AA396" s="12"/>
      <c r="AB396" s="12"/>
      <c r="AC396" s="12"/>
      <c r="AD396" s="12"/>
      <c r="AE396" s="12"/>
      <c r="AT396" s="260" t="s">
        <v>149</v>
      </c>
      <c r="AU396" s="260" t="s">
        <v>85</v>
      </c>
      <c r="AV396" s="12" t="s">
        <v>85</v>
      </c>
      <c r="AW396" s="12" t="s">
        <v>5</v>
      </c>
      <c r="AX396" s="12" t="s">
        <v>77</v>
      </c>
      <c r="AY396" s="260" t="s">
        <v>139</v>
      </c>
    </row>
    <row r="397" s="13" customFormat="1">
      <c r="A397" s="13"/>
      <c r="B397" s="261"/>
      <c r="C397" s="262"/>
      <c r="D397" s="247" t="s">
        <v>149</v>
      </c>
      <c r="E397" s="263" t="s">
        <v>1</v>
      </c>
      <c r="F397" s="264" t="s">
        <v>905</v>
      </c>
      <c r="G397" s="262"/>
      <c r="H397" s="265">
        <v>64</v>
      </c>
      <c r="I397" s="266"/>
      <c r="J397" s="266"/>
      <c r="K397" s="262"/>
      <c r="L397" s="262"/>
      <c r="M397" s="267"/>
      <c r="N397" s="268"/>
      <c r="O397" s="269"/>
      <c r="P397" s="269"/>
      <c r="Q397" s="269"/>
      <c r="R397" s="269"/>
      <c r="S397" s="269"/>
      <c r="T397" s="269"/>
      <c r="U397" s="269"/>
      <c r="V397" s="269"/>
      <c r="W397" s="269"/>
      <c r="X397" s="270"/>
      <c r="Y397" s="13"/>
      <c r="Z397" s="13"/>
      <c r="AA397" s="13"/>
      <c r="AB397" s="13"/>
      <c r="AC397" s="13"/>
      <c r="AD397" s="13"/>
      <c r="AE397" s="13"/>
      <c r="AT397" s="271" t="s">
        <v>149</v>
      </c>
      <c r="AU397" s="271" t="s">
        <v>85</v>
      </c>
      <c r="AV397" s="13" t="s">
        <v>87</v>
      </c>
      <c r="AW397" s="13" t="s">
        <v>5</v>
      </c>
      <c r="AX397" s="13" t="s">
        <v>77</v>
      </c>
      <c r="AY397" s="271" t="s">
        <v>139</v>
      </c>
    </row>
    <row r="398" s="12" customFormat="1">
      <c r="A398" s="12"/>
      <c r="B398" s="251"/>
      <c r="C398" s="252"/>
      <c r="D398" s="247" t="s">
        <v>149</v>
      </c>
      <c r="E398" s="253" t="s">
        <v>1</v>
      </c>
      <c r="F398" s="254" t="s">
        <v>822</v>
      </c>
      <c r="G398" s="252"/>
      <c r="H398" s="253" t="s">
        <v>1</v>
      </c>
      <c r="I398" s="255"/>
      <c r="J398" s="255"/>
      <c r="K398" s="252"/>
      <c r="L398" s="252"/>
      <c r="M398" s="256"/>
      <c r="N398" s="257"/>
      <c r="O398" s="258"/>
      <c r="P398" s="258"/>
      <c r="Q398" s="258"/>
      <c r="R398" s="258"/>
      <c r="S398" s="258"/>
      <c r="T398" s="258"/>
      <c r="U398" s="258"/>
      <c r="V398" s="258"/>
      <c r="W398" s="258"/>
      <c r="X398" s="259"/>
      <c r="Y398" s="12"/>
      <c r="Z398" s="12"/>
      <c r="AA398" s="12"/>
      <c r="AB398" s="12"/>
      <c r="AC398" s="12"/>
      <c r="AD398" s="12"/>
      <c r="AE398" s="12"/>
      <c r="AT398" s="260" t="s">
        <v>149</v>
      </c>
      <c r="AU398" s="260" t="s">
        <v>85</v>
      </c>
      <c r="AV398" s="12" t="s">
        <v>85</v>
      </c>
      <c r="AW398" s="12" t="s">
        <v>5</v>
      </c>
      <c r="AX398" s="12" t="s">
        <v>77</v>
      </c>
      <c r="AY398" s="260" t="s">
        <v>139</v>
      </c>
    </row>
    <row r="399" s="13" customFormat="1">
      <c r="A399" s="13"/>
      <c r="B399" s="261"/>
      <c r="C399" s="262"/>
      <c r="D399" s="247" t="s">
        <v>149</v>
      </c>
      <c r="E399" s="263" t="s">
        <v>1</v>
      </c>
      <c r="F399" s="264" t="s">
        <v>908</v>
      </c>
      <c r="G399" s="262"/>
      <c r="H399" s="265">
        <v>28</v>
      </c>
      <c r="I399" s="266"/>
      <c r="J399" s="266"/>
      <c r="K399" s="262"/>
      <c r="L399" s="262"/>
      <c r="M399" s="267"/>
      <c r="N399" s="268"/>
      <c r="O399" s="269"/>
      <c r="P399" s="269"/>
      <c r="Q399" s="269"/>
      <c r="R399" s="269"/>
      <c r="S399" s="269"/>
      <c r="T399" s="269"/>
      <c r="U399" s="269"/>
      <c r="V399" s="269"/>
      <c r="W399" s="269"/>
      <c r="X399" s="270"/>
      <c r="Y399" s="13"/>
      <c r="Z399" s="13"/>
      <c r="AA399" s="13"/>
      <c r="AB399" s="13"/>
      <c r="AC399" s="13"/>
      <c r="AD399" s="13"/>
      <c r="AE399" s="13"/>
      <c r="AT399" s="271" t="s">
        <v>149</v>
      </c>
      <c r="AU399" s="271" t="s">
        <v>85</v>
      </c>
      <c r="AV399" s="13" t="s">
        <v>87</v>
      </c>
      <c r="AW399" s="13" t="s">
        <v>5</v>
      </c>
      <c r="AX399" s="13" t="s">
        <v>77</v>
      </c>
      <c r="AY399" s="271" t="s">
        <v>139</v>
      </c>
    </row>
    <row r="400" s="12" customFormat="1">
      <c r="A400" s="12"/>
      <c r="B400" s="251"/>
      <c r="C400" s="252"/>
      <c r="D400" s="247" t="s">
        <v>149</v>
      </c>
      <c r="E400" s="253" t="s">
        <v>1</v>
      </c>
      <c r="F400" s="254" t="s">
        <v>826</v>
      </c>
      <c r="G400" s="252"/>
      <c r="H400" s="253" t="s">
        <v>1</v>
      </c>
      <c r="I400" s="255"/>
      <c r="J400" s="255"/>
      <c r="K400" s="252"/>
      <c r="L400" s="252"/>
      <c r="M400" s="256"/>
      <c r="N400" s="257"/>
      <c r="O400" s="258"/>
      <c r="P400" s="258"/>
      <c r="Q400" s="258"/>
      <c r="R400" s="258"/>
      <c r="S400" s="258"/>
      <c r="T400" s="258"/>
      <c r="U400" s="258"/>
      <c r="V400" s="258"/>
      <c r="W400" s="258"/>
      <c r="X400" s="259"/>
      <c r="Y400" s="12"/>
      <c r="Z400" s="12"/>
      <c r="AA400" s="12"/>
      <c r="AB400" s="12"/>
      <c r="AC400" s="12"/>
      <c r="AD400" s="12"/>
      <c r="AE400" s="12"/>
      <c r="AT400" s="260" t="s">
        <v>149</v>
      </c>
      <c r="AU400" s="260" t="s">
        <v>85</v>
      </c>
      <c r="AV400" s="12" t="s">
        <v>85</v>
      </c>
      <c r="AW400" s="12" t="s">
        <v>5</v>
      </c>
      <c r="AX400" s="12" t="s">
        <v>77</v>
      </c>
      <c r="AY400" s="260" t="s">
        <v>139</v>
      </c>
    </row>
    <row r="401" s="13" customFormat="1">
      <c r="A401" s="13"/>
      <c r="B401" s="261"/>
      <c r="C401" s="262"/>
      <c r="D401" s="247" t="s">
        <v>149</v>
      </c>
      <c r="E401" s="263" t="s">
        <v>1</v>
      </c>
      <c r="F401" s="264" t="s">
        <v>909</v>
      </c>
      <c r="G401" s="262"/>
      <c r="H401" s="265">
        <v>3032.3200000000002</v>
      </c>
      <c r="I401" s="266"/>
      <c r="J401" s="266"/>
      <c r="K401" s="262"/>
      <c r="L401" s="262"/>
      <c r="M401" s="267"/>
      <c r="N401" s="268"/>
      <c r="O401" s="269"/>
      <c r="P401" s="269"/>
      <c r="Q401" s="269"/>
      <c r="R401" s="269"/>
      <c r="S401" s="269"/>
      <c r="T401" s="269"/>
      <c r="U401" s="269"/>
      <c r="V401" s="269"/>
      <c r="W401" s="269"/>
      <c r="X401" s="270"/>
      <c r="Y401" s="13"/>
      <c r="Z401" s="13"/>
      <c r="AA401" s="13"/>
      <c r="AB401" s="13"/>
      <c r="AC401" s="13"/>
      <c r="AD401" s="13"/>
      <c r="AE401" s="13"/>
      <c r="AT401" s="271" t="s">
        <v>149</v>
      </c>
      <c r="AU401" s="271" t="s">
        <v>85</v>
      </c>
      <c r="AV401" s="13" t="s">
        <v>87</v>
      </c>
      <c r="AW401" s="13" t="s">
        <v>5</v>
      </c>
      <c r="AX401" s="13" t="s">
        <v>77</v>
      </c>
      <c r="AY401" s="271" t="s">
        <v>139</v>
      </c>
    </row>
    <row r="402" s="13" customFormat="1">
      <c r="A402" s="13"/>
      <c r="B402" s="261"/>
      <c r="C402" s="262"/>
      <c r="D402" s="247" t="s">
        <v>149</v>
      </c>
      <c r="E402" s="263" t="s">
        <v>1</v>
      </c>
      <c r="F402" s="264" t="s">
        <v>910</v>
      </c>
      <c r="G402" s="262"/>
      <c r="H402" s="265">
        <v>3.6800000000000002</v>
      </c>
      <c r="I402" s="266"/>
      <c r="J402" s="266"/>
      <c r="K402" s="262"/>
      <c r="L402" s="262"/>
      <c r="M402" s="267"/>
      <c r="N402" s="268"/>
      <c r="O402" s="269"/>
      <c r="P402" s="269"/>
      <c r="Q402" s="269"/>
      <c r="R402" s="269"/>
      <c r="S402" s="269"/>
      <c r="T402" s="269"/>
      <c r="U402" s="269"/>
      <c r="V402" s="269"/>
      <c r="W402" s="269"/>
      <c r="X402" s="270"/>
      <c r="Y402" s="13"/>
      <c r="Z402" s="13"/>
      <c r="AA402" s="13"/>
      <c r="AB402" s="13"/>
      <c r="AC402" s="13"/>
      <c r="AD402" s="13"/>
      <c r="AE402" s="13"/>
      <c r="AT402" s="271" t="s">
        <v>149</v>
      </c>
      <c r="AU402" s="271" t="s">
        <v>85</v>
      </c>
      <c r="AV402" s="13" t="s">
        <v>87</v>
      </c>
      <c r="AW402" s="13" t="s">
        <v>5</v>
      </c>
      <c r="AX402" s="13" t="s">
        <v>77</v>
      </c>
      <c r="AY402" s="271" t="s">
        <v>139</v>
      </c>
    </row>
    <row r="403" s="14" customFormat="1">
      <c r="A403" s="14"/>
      <c r="B403" s="272"/>
      <c r="C403" s="273"/>
      <c r="D403" s="247" t="s">
        <v>149</v>
      </c>
      <c r="E403" s="274" t="s">
        <v>1</v>
      </c>
      <c r="F403" s="275" t="s">
        <v>154</v>
      </c>
      <c r="G403" s="273"/>
      <c r="H403" s="276">
        <v>3704</v>
      </c>
      <c r="I403" s="277"/>
      <c r="J403" s="277"/>
      <c r="K403" s="273"/>
      <c r="L403" s="273"/>
      <c r="M403" s="278"/>
      <c r="N403" s="279"/>
      <c r="O403" s="280"/>
      <c r="P403" s="280"/>
      <c r="Q403" s="280"/>
      <c r="R403" s="280"/>
      <c r="S403" s="280"/>
      <c r="T403" s="280"/>
      <c r="U403" s="280"/>
      <c r="V403" s="280"/>
      <c r="W403" s="280"/>
      <c r="X403" s="281"/>
      <c r="Y403" s="14"/>
      <c r="Z403" s="14"/>
      <c r="AA403" s="14"/>
      <c r="AB403" s="14"/>
      <c r="AC403" s="14"/>
      <c r="AD403" s="14"/>
      <c r="AE403" s="14"/>
      <c r="AT403" s="282" t="s">
        <v>149</v>
      </c>
      <c r="AU403" s="282" t="s">
        <v>85</v>
      </c>
      <c r="AV403" s="14" t="s">
        <v>146</v>
      </c>
      <c r="AW403" s="14" t="s">
        <v>5</v>
      </c>
      <c r="AX403" s="14" t="s">
        <v>85</v>
      </c>
      <c r="AY403" s="282" t="s">
        <v>139</v>
      </c>
    </row>
    <row r="404" s="12" customFormat="1">
      <c r="A404" s="12"/>
      <c r="B404" s="251"/>
      <c r="C404" s="252"/>
      <c r="D404" s="247" t="s">
        <v>149</v>
      </c>
      <c r="E404" s="253" t="s">
        <v>1</v>
      </c>
      <c r="F404" s="254" t="s">
        <v>155</v>
      </c>
      <c r="G404" s="252"/>
      <c r="H404" s="253" t="s">
        <v>1</v>
      </c>
      <c r="I404" s="255"/>
      <c r="J404" s="255"/>
      <c r="K404" s="252"/>
      <c r="L404" s="252"/>
      <c r="M404" s="256"/>
      <c r="N404" s="257"/>
      <c r="O404" s="258"/>
      <c r="P404" s="258"/>
      <c r="Q404" s="258"/>
      <c r="R404" s="258"/>
      <c r="S404" s="258"/>
      <c r="T404" s="258"/>
      <c r="U404" s="258"/>
      <c r="V404" s="258"/>
      <c r="W404" s="258"/>
      <c r="X404" s="259"/>
      <c r="Y404" s="12"/>
      <c r="Z404" s="12"/>
      <c r="AA404" s="12"/>
      <c r="AB404" s="12"/>
      <c r="AC404" s="12"/>
      <c r="AD404" s="12"/>
      <c r="AE404" s="12"/>
      <c r="AT404" s="260" t="s">
        <v>149</v>
      </c>
      <c r="AU404" s="260" t="s">
        <v>85</v>
      </c>
      <c r="AV404" s="12" t="s">
        <v>85</v>
      </c>
      <c r="AW404" s="12" t="s">
        <v>5</v>
      </c>
      <c r="AX404" s="12" t="s">
        <v>77</v>
      </c>
      <c r="AY404" s="260" t="s">
        <v>139</v>
      </c>
    </row>
    <row r="405" s="2" customFormat="1" ht="21.75" customHeight="1">
      <c r="A405" s="37"/>
      <c r="B405" s="38"/>
      <c r="C405" s="231" t="s">
        <v>361</v>
      </c>
      <c r="D405" s="231" t="s">
        <v>140</v>
      </c>
      <c r="E405" s="232" t="s">
        <v>318</v>
      </c>
      <c r="F405" s="233" t="s">
        <v>319</v>
      </c>
      <c r="G405" s="234" t="s">
        <v>164</v>
      </c>
      <c r="H405" s="235">
        <v>832</v>
      </c>
      <c r="I405" s="236"/>
      <c r="J405" s="237"/>
      <c r="K405" s="238">
        <f>ROUND(P405*H405,2)</f>
        <v>0</v>
      </c>
      <c r="L405" s="233" t="s">
        <v>144</v>
      </c>
      <c r="M405" s="239"/>
      <c r="N405" s="240" t="s">
        <v>1</v>
      </c>
      <c r="O405" s="241" t="s">
        <v>40</v>
      </c>
      <c r="P405" s="242">
        <f>I405+J405</f>
        <v>0</v>
      </c>
      <c r="Q405" s="242">
        <f>ROUND(I405*H405,2)</f>
        <v>0</v>
      </c>
      <c r="R405" s="242">
        <f>ROUND(J405*H405,2)</f>
        <v>0</v>
      </c>
      <c r="S405" s="90"/>
      <c r="T405" s="243">
        <f>S405*H405</f>
        <v>0</v>
      </c>
      <c r="U405" s="243">
        <v>0.00056999999999999998</v>
      </c>
      <c r="V405" s="243">
        <f>U405*H405</f>
        <v>0.47423999999999999</v>
      </c>
      <c r="W405" s="243">
        <v>0</v>
      </c>
      <c r="X405" s="244">
        <f>W405*H405</f>
        <v>0</v>
      </c>
      <c r="Y405" s="37"/>
      <c r="Z405" s="37"/>
      <c r="AA405" s="37"/>
      <c r="AB405" s="37"/>
      <c r="AC405" s="37"/>
      <c r="AD405" s="37"/>
      <c r="AE405" s="37"/>
      <c r="AR405" s="245" t="s">
        <v>145</v>
      </c>
      <c r="AT405" s="245" t="s">
        <v>140</v>
      </c>
      <c r="AU405" s="245" t="s">
        <v>85</v>
      </c>
      <c r="AY405" s="16" t="s">
        <v>139</v>
      </c>
      <c r="BE405" s="246">
        <f>IF(O405="základní",K405,0)</f>
        <v>0</v>
      </c>
      <c r="BF405" s="246">
        <f>IF(O405="snížená",K405,0)</f>
        <v>0</v>
      </c>
      <c r="BG405" s="246">
        <f>IF(O405="zákl. přenesená",K405,0)</f>
        <v>0</v>
      </c>
      <c r="BH405" s="246">
        <f>IF(O405="sníž. přenesená",K405,0)</f>
        <v>0</v>
      </c>
      <c r="BI405" s="246">
        <f>IF(O405="nulová",K405,0)</f>
        <v>0</v>
      </c>
      <c r="BJ405" s="16" t="s">
        <v>85</v>
      </c>
      <c r="BK405" s="246">
        <f>ROUND(P405*H405,2)</f>
        <v>0</v>
      </c>
      <c r="BL405" s="16" t="s">
        <v>146</v>
      </c>
      <c r="BM405" s="245" t="s">
        <v>913</v>
      </c>
    </row>
    <row r="406" s="2" customFormat="1">
      <c r="A406" s="37"/>
      <c r="B406" s="38"/>
      <c r="C406" s="39"/>
      <c r="D406" s="247" t="s">
        <v>148</v>
      </c>
      <c r="E406" s="39"/>
      <c r="F406" s="248" t="s">
        <v>319</v>
      </c>
      <c r="G406" s="39"/>
      <c r="H406" s="39"/>
      <c r="I406" s="144"/>
      <c r="J406" s="144"/>
      <c r="K406" s="39"/>
      <c r="L406" s="39"/>
      <c r="M406" s="43"/>
      <c r="N406" s="249"/>
      <c r="O406" s="250"/>
      <c r="P406" s="90"/>
      <c r="Q406" s="90"/>
      <c r="R406" s="90"/>
      <c r="S406" s="90"/>
      <c r="T406" s="90"/>
      <c r="U406" s="90"/>
      <c r="V406" s="90"/>
      <c r="W406" s="90"/>
      <c r="X406" s="91"/>
      <c r="Y406" s="37"/>
      <c r="Z406" s="37"/>
      <c r="AA406" s="37"/>
      <c r="AB406" s="37"/>
      <c r="AC406" s="37"/>
      <c r="AD406" s="37"/>
      <c r="AE406" s="37"/>
      <c r="AT406" s="16" t="s">
        <v>148</v>
      </c>
      <c r="AU406" s="16" t="s">
        <v>85</v>
      </c>
    </row>
    <row r="407" s="12" customFormat="1">
      <c r="A407" s="12"/>
      <c r="B407" s="251"/>
      <c r="C407" s="252"/>
      <c r="D407" s="247" t="s">
        <v>149</v>
      </c>
      <c r="E407" s="253" t="s">
        <v>1</v>
      </c>
      <c r="F407" s="254" t="s">
        <v>902</v>
      </c>
      <c r="G407" s="252"/>
      <c r="H407" s="253" t="s">
        <v>1</v>
      </c>
      <c r="I407" s="255"/>
      <c r="J407" s="255"/>
      <c r="K407" s="252"/>
      <c r="L407" s="252"/>
      <c r="M407" s="256"/>
      <c r="N407" s="257"/>
      <c r="O407" s="258"/>
      <c r="P407" s="258"/>
      <c r="Q407" s="258"/>
      <c r="R407" s="258"/>
      <c r="S407" s="258"/>
      <c r="T407" s="258"/>
      <c r="U407" s="258"/>
      <c r="V407" s="258"/>
      <c r="W407" s="258"/>
      <c r="X407" s="259"/>
      <c r="Y407" s="12"/>
      <c r="Z407" s="12"/>
      <c r="AA407" s="12"/>
      <c r="AB407" s="12"/>
      <c r="AC407" s="12"/>
      <c r="AD407" s="12"/>
      <c r="AE407" s="12"/>
      <c r="AT407" s="260" t="s">
        <v>149</v>
      </c>
      <c r="AU407" s="260" t="s">
        <v>85</v>
      </c>
      <c r="AV407" s="12" t="s">
        <v>85</v>
      </c>
      <c r="AW407" s="12" t="s">
        <v>5</v>
      </c>
      <c r="AX407" s="12" t="s">
        <v>77</v>
      </c>
      <c r="AY407" s="260" t="s">
        <v>139</v>
      </c>
    </row>
    <row r="408" s="13" customFormat="1">
      <c r="A408" s="13"/>
      <c r="B408" s="261"/>
      <c r="C408" s="262"/>
      <c r="D408" s="247" t="s">
        <v>149</v>
      </c>
      <c r="E408" s="263" t="s">
        <v>1</v>
      </c>
      <c r="F408" s="264" t="s">
        <v>914</v>
      </c>
      <c r="G408" s="262"/>
      <c r="H408" s="265">
        <v>444</v>
      </c>
      <c r="I408" s="266"/>
      <c r="J408" s="266"/>
      <c r="K408" s="262"/>
      <c r="L408" s="262"/>
      <c r="M408" s="267"/>
      <c r="N408" s="268"/>
      <c r="O408" s="269"/>
      <c r="P408" s="269"/>
      <c r="Q408" s="269"/>
      <c r="R408" s="269"/>
      <c r="S408" s="269"/>
      <c r="T408" s="269"/>
      <c r="U408" s="269"/>
      <c r="V408" s="269"/>
      <c r="W408" s="269"/>
      <c r="X408" s="270"/>
      <c r="Y408" s="13"/>
      <c r="Z408" s="13"/>
      <c r="AA408" s="13"/>
      <c r="AB408" s="13"/>
      <c r="AC408" s="13"/>
      <c r="AD408" s="13"/>
      <c r="AE408" s="13"/>
      <c r="AT408" s="271" t="s">
        <v>149</v>
      </c>
      <c r="AU408" s="271" t="s">
        <v>85</v>
      </c>
      <c r="AV408" s="13" t="s">
        <v>87</v>
      </c>
      <c r="AW408" s="13" t="s">
        <v>5</v>
      </c>
      <c r="AX408" s="13" t="s">
        <v>77</v>
      </c>
      <c r="AY408" s="271" t="s">
        <v>139</v>
      </c>
    </row>
    <row r="409" s="12" customFormat="1">
      <c r="A409" s="12"/>
      <c r="B409" s="251"/>
      <c r="C409" s="252"/>
      <c r="D409" s="247" t="s">
        <v>149</v>
      </c>
      <c r="E409" s="253" t="s">
        <v>1</v>
      </c>
      <c r="F409" s="254" t="s">
        <v>852</v>
      </c>
      <c r="G409" s="252"/>
      <c r="H409" s="253" t="s">
        <v>1</v>
      </c>
      <c r="I409" s="255"/>
      <c r="J409" s="255"/>
      <c r="K409" s="252"/>
      <c r="L409" s="252"/>
      <c r="M409" s="256"/>
      <c r="N409" s="257"/>
      <c r="O409" s="258"/>
      <c r="P409" s="258"/>
      <c r="Q409" s="258"/>
      <c r="R409" s="258"/>
      <c r="S409" s="258"/>
      <c r="T409" s="258"/>
      <c r="U409" s="258"/>
      <c r="V409" s="258"/>
      <c r="W409" s="258"/>
      <c r="X409" s="259"/>
      <c r="Y409" s="12"/>
      <c r="Z409" s="12"/>
      <c r="AA409" s="12"/>
      <c r="AB409" s="12"/>
      <c r="AC409" s="12"/>
      <c r="AD409" s="12"/>
      <c r="AE409" s="12"/>
      <c r="AT409" s="260" t="s">
        <v>149</v>
      </c>
      <c r="AU409" s="260" t="s">
        <v>85</v>
      </c>
      <c r="AV409" s="12" t="s">
        <v>85</v>
      </c>
      <c r="AW409" s="12" t="s">
        <v>5</v>
      </c>
      <c r="AX409" s="12" t="s">
        <v>77</v>
      </c>
      <c r="AY409" s="260" t="s">
        <v>139</v>
      </c>
    </row>
    <row r="410" s="13" customFormat="1">
      <c r="A410" s="13"/>
      <c r="B410" s="261"/>
      <c r="C410" s="262"/>
      <c r="D410" s="247" t="s">
        <v>149</v>
      </c>
      <c r="E410" s="263" t="s">
        <v>1</v>
      </c>
      <c r="F410" s="264" t="s">
        <v>915</v>
      </c>
      <c r="G410" s="262"/>
      <c r="H410" s="265">
        <v>348</v>
      </c>
      <c r="I410" s="266"/>
      <c r="J410" s="266"/>
      <c r="K410" s="262"/>
      <c r="L410" s="262"/>
      <c r="M410" s="267"/>
      <c r="N410" s="268"/>
      <c r="O410" s="269"/>
      <c r="P410" s="269"/>
      <c r="Q410" s="269"/>
      <c r="R410" s="269"/>
      <c r="S410" s="269"/>
      <c r="T410" s="269"/>
      <c r="U410" s="269"/>
      <c r="V410" s="269"/>
      <c r="W410" s="269"/>
      <c r="X410" s="270"/>
      <c r="Y410" s="13"/>
      <c r="Z410" s="13"/>
      <c r="AA410" s="13"/>
      <c r="AB410" s="13"/>
      <c r="AC410" s="13"/>
      <c r="AD410" s="13"/>
      <c r="AE410" s="13"/>
      <c r="AT410" s="271" t="s">
        <v>149</v>
      </c>
      <c r="AU410" s="271" t="s">
        <v>85</v>
      </c>
      <c r="AV410" s="13" t="s">
        <v>87</v>
      </c>
      <c r="AW410" s="13" t="s">
        <v>5</v>
      </c>
      <c r="AX410" s="13" t="s">
        <v>77</v>
      </c>
      <c r="AY410" s="271" t="s">
        <v>139</v>
      </c>
    </row>
    <row r="411" s="12" customFormat="1">
      <c r="A411" s="12"/>
      <c r="B411" s="251"/>
      <c r="C411" s="252"/>
      <c r="D411" s="247" t="s">
        <v>149</v>
      </c>
      <c r="E411" s="253" t="s">
        <v>1</v>
      </c>
      <c r="F411" s="254" t="s">
        <v>851</v>
      </c>
      <c r="G411" s="252"/>
      <c r="H411" s="253" t="s">
        <v>1</v>
      </c>
      <c r="I411" s="255"/>
      <c r="J411" s="255"/>
      <c r="K411" s="252"/>
      <c r="L411" s="252"/>
      <c r="M411" s="256"/>
      <c r="N411" s="257"/>
      <c r="O411" s="258"/>
      <c r="P411" s="258"/>
      <c r="Q411" s="258"/>
      <c r="R411" s="258"/>
      <c r="S411" s="258"/>
      <c r="T411" s="258"/>
      <c r="U411" s="258"/>
      <c r="V411" s="258"/>
      <c r="W411" s="258"/>
      <c r="X411" s="259"/>
      <c r="Y411" s="12"/>
      <c r="Z411" s="12"/>
      <c r="AA411" s="12"/>
      <c r="AB411" s="12"/>
      <c r="AC411" s="12"/>
      <c r="AD411" s="12"/>
      <c r="AE411" s="12"/>
      <c r="AT411" s="260" t="s">
        <v>149</v>
      </c>
      <c r="AU411" s="260" t="s">
        <v>85</v>
      </c>
      <c r="AV411" s="12" t="s">
        <v>85</v>
      </c>
      <c r="AW411" s="12" t="s">
        <v>5</v>
      </c>
      <c r="AX411" s="12" t="s">
        <v>77</v>
      </c>
      <c r="AY411" s="260" t="s">
        <v>139</v>
      </c>
    </row>
    <row r="412" s="13" customFormat="1">
      <c r="A412" s="13"/>
      <c r="B412" s="261"/>
      <c r="C412" s="262"/>
      <c r="D412" s="247" t="s">
        <v>149</v>
      </c>
      <c r="E412" s="263" t="s">
        <v>1</v>
      </c>
      <c r="F412" s="264" t="s">
        <v>916</v>
      </c>
      <c r="G412" s="262"/>
      <c r="H412" s="265">
        <v>40</v>
      </c>
      <c r="I412" s="266"/>
      <c r="J412" s="266"/>
      <c r="K412" s="262"/>
      <c r="L412" s="262"/>
      <c r="M412" s="267"/>
      <c r="N412" s="268"/>
      <c r="O412" s="269"/>
      <c r="P412" s="269"/>
      <c r="Q412" s="269"/>
      <c r="R412" s="269"/>
      <c r="S412" s="269"/>
      <c r="T412" s="269"/>
      <c r="U412" s="269"/>
      <c r="V412" s="269"/>
      <c r="W412" s="269"/>
      <c r="X412" s="270"/>
      <c r="Y412" s="13"/>
      <c r="Z412" s="13"/>
      <c r="AA412" s="13"/>
      <c r="AB412" s="13"/>
      <c r="AC412" s="13"/>
      <c r="AD412" s="13"/>
      <c r="AE412" s="13"/>
      <c r="AT412" s="271" t="s">
        <v>149</v>
      </c>
      <c r="AU412" s="271" t="s">
        <v>85</v>
      </c>
      <c r="AV412" s="13" t="s">
        <v>87</v>
      </c>
      <c r="AW412" s="13" t="s">
        <v>5</v>
      </c>
      <c r="AX412" s="13" t="s">
        <v>77</v>
      </c>
      <c r="AY412" s="271" t="s">
        <v>139</v>
      </c>
    </row>
    <row r="413" s="14" customFormat="1">
      <c r="A413" s="14"/>
      <c r="B413" s="272"/>
      <c r="C413" s="273"/>
      <c r="D413" s="247" t="s">
        <v>149</v>
      </c>
      <c r="E413" s="274" t="s">
        <v>1</v>
      </c>
      <c r="F413" s="275" t="s">
        <v>154</v>
      </c>
      <c r="G413" s="273"/>
      <c r="H413" s="276">
        <v>832</v>
      </c>
      <c r="I413" s="277"/>
      <c r="J413" s="277"/>
      <c r="K413" s="273"/>
      <c r="L413" s="273"/>
      <c r="M413" s="278"/>
      <c r="N413" s="279"/>
      <c r="O413" s="280"/>
      <c r="P413" s="280"/>
      <c r="Q413" s="280"/>
      <c r="R413" s="280"/>
      <c r="S413" s="280"/>
      <c r="T413" s="280"/>
      <c r="U413" s="280"/>
      <c r="V413" s="280"/>
      <c r="W413" s="280"/>
      <c r="X413" s="281"/>
      <c r="Y413" s="14"/>
      <c r="Z413" s="14"/>
      <c r="AA413" s="14"/>
      <c r="AB413" s="14"/>
      <c r="AC413" s="14"/>
      <c r="AD413" s="14"/>
      <c r="AE413" s="14"/>
      <c r="AT413" s="282" t="s">
        <v>149</v>
      </c>
      <c r="AU413" s="282" t="s">
        <v>85</v>
      </c>
      <c r="AV413" s="14" t="s">
        <v>146</v>
      </c>
      <c r="AW413" s="14" t="s">
        <v>5</v>
      </c>
      <c r="AX413" s="14" t="s">
        <v>85</v>
      </c>
      <c r="AY413" s="282" t="s">
        <v>139</v>
      </c>
    </row>
    <row r="414" s="12" customFormat="1">
      <c r="A414" s="12"/>
      <c r="B414" s="251"/>
      <c r="C414" s="252"/>
      <c r="D414" s="247" t="s">
        <v>149</v>
      </c>
      <c r="E414" s="253" t="s">
        <v>1</v>
      </c>
      <c r="F414" s="254" t="s">
        <v>155</v>
      </c>
      <c r="G414" s="252"/>
      <c r="H414" s="253" t="s">
        <v>1</v>
      </c>
      <c r="I414" s="255"/>
      <c r="J414" s="255"/>
      <c r="K414" s="252"/>
      <c r="L414" s="252"/>
      <c r="M414" s="256"/>
      <c r="N414" s="257"/>
      <c r="O414" s="258"/>
      <c r="P414" s="258"/>
      <c r="Q414" s="258"/>
      <c r="R414" s="258"/>
      <c r="S414" s="258"/>
      <c r="T414" s="258"/>
      <c r="U414" s="258"/>
      <c r="V414" s="258"/>
      <c r="W414" s="258"/>
      <c r="X414" s="259"/>
      <c r="Y414" s="12"/>
      <c r="Z414" s="12"/>
      <c r="AA414" s="12"/>
      <c r="AB414" s="12"/>
      <c r="AC414" s="12"/>
      <c r="AD414" s="12"/>
      <c r="AE414" s="12"/>
      <c r="AT414" s="260" t="s">
        <v>149</v>
      </c>
      <c r="AU414" s="260" t="s">
        <v>85</v>
      </c>
      <c r="AV414" s="12" t="s">
        <v>85</v>
      </c>
      <c r="AW414" s="12" t="s">
        <v>5</v>
      </c>
      <c r="AX414" s="12" t="s">
        <v>77</v>
      </c>
      <c r="AY414" s="260" t="s">
        <v>139</v>
      </c>
    </row>
    <row r="415" s="2" customFormat="1" ht="21.75" customHeight="1">
      <c r="A415" s="37"/>
      <c r="B415" s="38"/>
      <c r="C415" s="231" t="s">
        <v>372</v>
      </c>
      <c r="D415" s="231" t="s">
        <v>140</v>
      </c>
      <c r="E415" s="232" t="s">
        <v>326</v>
      </c>
      <c r="F415" s="233" t="s">
        <v>327</v>
      </c>
      <c r="G415" s="234" t="s">
        <v>164</v>
      </c>
      <c r="H415" s="235">
        <v>832</v>
      </c>
      <c r="I415" s="236"/>
      <c r="J415" s="237"/>
      <c r="K415" s="238">
        <f>ROUND(P415*H415,2)</f>
        <v>0</v>
      </c>
      <c r="L415" s="233" t="s">
        <v>144</v>
      </c>
      <c r="M415" s="239"/>
      <c r="N415" s="240" t="s">
        <v>1</v>
      </c>
      <c r="O415" s="241" t="s">
        <v>40</v>
      </c>
      <c r="P415" s="242">
        <f>I415+J415</f>
        <v>0</v>
      </c>
      <c r="Q415" s="242">
        <f>ROUND(I415*H415,2)</f>
        <v>0</v>
      </c>
      <c r="R415" s="242">
        <f>ROUND(J415*H415,2)</f>
        <v>0</v>
      </c>
      <c r="S415" s="90"/>
      <c r="T415" s="243">
        <f>S415*H415</f>
        <v>0</v>
      </c>
      <c r="U415" s="243">
        <v>0.00051999999999999995</v>
      </c>
      <c r="V415" s="243">
        <f>U415*H415</f>
        <v>0.43263999999999997</v>
      </c>
      <c r="W415" s="243">
        <v>0</v>
      </c>
      <c r="X415" s="244">
        <f>W415*H415</f>
        <v>0</v>
      </c>
      <c r="Y415" s="37"/>
      <c r="Z415" s="37"/>
      <c r="AA415" s="37"/>
      <c r="AB415" s="37"/>
      <c r="AC415" s="37"/>
      <c r="AD415" s="37"/>
      <c r="AE415" s="37"/>
      <c r="AR415" s="245" t="s">
        <v>145</v>
      </c>
      <c r="AT415" s="245" t="s">
        <v>140</v>
      </c>
      <c r="AU415" s="245" t="s">
        <v>85</v>
      </c>
      <c r="AY415" s="16" t="s">
        <v>139</v>
      </c>
      <c r="BE415" s="246">
        <f>IF(O415="základní",K415,0)</f>
        <v>0</v>
      </c>
      <c r="BF415" s="246">
        <f>IF(O415="snížená",K415,0)</f>
        <v>0</v>
      </c>
      <c r="BG415" s="246">
        <f>IF(O415="zákl. přenesená",K415,0)</f>
        <v>0</v>
      </c>
      <c r="BH415" s="246">
        <f>IF(O415="sníž. přenesená",K415,0)</f>
        <v>0</v>
      </c>
      <c r="BI415" s="246">
        <f>IF(O415="nulová",K415,0)</f>
        <v>0</v>
      </c>
      <c r="BJ415" s="16" t="s">
        <v>85</v>
      </c>
      <c r="BK415" s="246">
        <f>ROUND(P415*H415,2)</f>
        <v>0</v>
      </c>
      <c r="BL415" s="16" t="s">
        <v>146</v>
      </c>
      <c r="BM415" s="245" t="s">
        <v>917</v>
      </c>
    </row>
    <row r="416" s="2" customFormat="1">
      <c r="A416" s="37"/>
      <c r="B416" s="38"/>
      <c r="C416" s="39"/>
      <c r="D416" s="247" t="s">
        <v>148</v>
      </c>
      <c r="E416" s="39"/>
      <c r="F416" s="248" t="s">
        <v>327</v>
      </c>
      <c r="G416" s="39"/>
      <c r="H416" s="39"/>
      <c r="I416" s="144"/>
      <c r="J416" s="144"/>
      <c r="K416" s="39"/>
      <c r="L416" s="39"/>
      <c r="M416" s="43"/>
      <c r="N416" s="249"/>
      <c r="O416" s="250"/>
      <c r="P416" s="90"/>
      <c r="Q416" s="90"/>
      <c r="R416" s="90"/>
      <c r="S416" s="90"/>
      <c r="T416" s="90"/>
      <c r="U416" s="90"/>
      <c r="V416" s="90"/>
      <c r="W416" s="90"/>
      <c r="X416" s="91"/>
      <c r="Y416" s="37"/>
      <c r="Z416" s="37"/>
      <c r="AA416" s="37"/>
      <c r="AB416" s="37"/>
      <c r="AC416" s="37"/>
      <c r="AD416" s="37"/>
      <c r="AE416" s="37"/>
      <c r="AT416" s="16" t="s">
        <v>148</v>
      </c>
      <c r="AU416" s="16" t="s">
        <v>85</v>
      </c>
    </row>
    <row r="417" s="12" customFormat="1">
      <c r="A417" s="12"/>
      <c r="B417" s="251"/>
      <c r="C417" s="252"/>
      <c r="D417" s="247" t="s">
        <v>149</v>
      </c>
      <c r="E417" s="253" t="s">
        <v>1</v>
      </c>
      <c r="F417" s="254" t="s">
        <v>872</v>
      </c>
      <c r="G417" s="252"/>
      <c r="H417" s="253" t="s">
        <v>1</v>
      </c>
      <c r="I417" s="255"/>
      <c r="J417" s="255"/>
      <c r="K417" s="252"/>
      <c r="L417" s="252"/>
      <c r="M417" s="256"/>
      <c r="N417" s="257"/>
      <c r="O417" s="258"/>
      <c r="P417" s="258"/>
      <c r="Q417" s="258"/>
      <c r="R417" s="258"/>
      <c r="S417" s="258"/>
      <c r="T417" s="258"/>
      <c r="U417" s="258"/>
      <c r="V417" s="258"/>
      <c r="W417" s="258"/>
      <c r="X417" s="259"/>
      <c r="Y417" s="12"/>
      <c r="Z417" s="12"/>
      <c r="AA417" s="12"/>
      <c r="AB417" s="12"/>
      <c r="AC417" s="12"/>
      <c r="AD417" s="12"/>
      <c r="AE417" s="12"/>
      <c r="AT417" s="260" t="s">
        <v>149</v>
      </c>
      <c r="AU417" s="260" t="s">
        <v>85</v>
      </c>
      <c r="AV417" s="12" t="s">
        <v>85</v>
      </c>
      <c r="AW417" s="12" t="s">
        <v>5</v>
      </c>
      <c r="AX417" s="12" t="s">
        <v>77</v>
      </c>
      <c r="AY417" s="260" t="s">
        <v>139</v>
      </c>
    </row>
    <row r="418" s="13" customFormat="1">
      <c r="A418" s="13"/>
      <c r="B418" s="261"/>
      <c r="C418" s="262"/>
      <c r="D418" s="247" t="s">
        <v>149</v>
      </c>
      <c r="E418" s="263" t="s">
        <v>1</v>
      </c>
      <c r="F418" s="264" t="s">
        <v>918</v>
      </c>
      <c r="G418" s="262"/>
      <c r="H418" s="265">
        <v>832</v>
      </c>
      <c r="I418" s="266"/>
      <c r="J418" s="266"/>
      <c r="K418" s="262"/>
      <c r="L418" s="262"/>
      <c r="M418" s="267"/>
      <c r="N418" s="268"/>
      <c r="O418" s="269"/>
      <c r="P418" s="269"/>
      <c r="Q418" s="269"/>
      <c r="R418" s="269"/>
      <c r="S418" s="269"/>
      <c r="T418" s="269"/>
      <c r="U418" s="269"/>
      <c r="V418" s="269"/>
      <c r="W418" s="269"/>
      <c r="X418" s="270"/>
      <c r="Y418" s="13"/>
      <c r="Z418" s="13"/>
      <c r="AA418" s="13"/>
      <c r="AB418" s="13"/>
      <c r="AC418" s="13"/>
      <c r="AD418" s="13"/>
      <c r="AE418" s="13"/>
      <c r="AT418" s="271" t="s">
        <v>149</v>
      </c>
      <c r="AU418" s="271" t="s">
        <v>85</v>
      </c>
      <c r="AV418" s="13" t="s">
        <v>87</v>
      </c>
      <c r="AW418" s="13" t="s">
        <v>5</v>
      </c>
      <c r="AX418" s="13" t="s">
        <v>77</v>
      </c>
      <c r="AY418" s="271" t="s">
        <v>139</v>
      </c>
    </row>
    <row r="419" s="14" customFormat="1">
      <c r="A419" s="14"/>
      <c r="B419" s="272"/>
      <c r="C419" s="273"/>
      <c r="D419" s="247" t="s">
        <v>149</v>
      </c>
      <c r="E419" s="274" t="s">
        <v>1</v>
      </c>
      <c r="F419" s="275" t="s">
        <v>154</v>
      </c>
      <c r="G419" s="273"/>
      <c r="H419" s="276">
        <v>832</v>
      </c>
      <c r="I419" s="277"/>
      <c r="J419" s="277"/>
      <c r="K419" s="273"/>
      <c r="L419" s="273"/>
      <c r="M419" s="278"/>
      <c r="N419" s="279"/>
      <c r="O419" s="280"/>
      <c r="P419" s="280"/>
      <c r="Q419" s="280"/>
      <c r="R419" s="280"/>
      <c r="S419" s="280"/>
      <c r="T419" s="280"/>
      <c r="U419" s="280"/>
      <c r="V419" s="280"/>
      <c r="W419" s="280"/>
      <c r="X419" s="281"/>
      <c r="Y419" s="14"/>
      <c r="Z419" s="14"/>
      <c r="AA419" s="14"/>
      <c r="AB419" s="14"/>
      <c r="AC419" s="14"/>
      <c r="AD419" s="14"/>
      <c r="AE419" s="14"/>
      <c r="AT419" s="282" t="s">
        <v>149</v>
      </c>
      <c r="AU419" s="282" t="s">
        <v>85</v>
      </c>
      <c r="AV419" s="14" t="s">
        <v>146</v>
      </c>
      <c r="AW419" s="14" t="s">
        <v>5</v>
      </c>
      <c r="AX419" s="14" t="s">
        <v>85</v>
      </c>
      <c r="AY419" s="282" t="s">
        <v>139</v>
      </c>
    </row>
    <row r="420" s="12" customFormat="1">
      <c r="A420" s="12"/>
      <c r="B420" s="251"/>
      <c r="C420" s="252"/>
      <c r="D420" s="247" t="s">
        <v>149</v>
      </c>
      <c r="E420" s="253" t="s">
        <v>1</v>
      </c>
      <c r="F420" s="254" t="s">
        <v>155</v>
      </c>
      <c r="G420" s="252"/>
      <c r="H420" s="253" t="s">
        <v>1</v>
      </c>
      <c r="I420" s="255"/>
      <c r="J420" s="255"/>
      <c r="K420" s="252"/>
      <c r="L420" s="252"/>
      <c r="M420" s="256"/>
      <c r="N420" s="257"/>
      <c r="O420" s="258"/>
      <c r="P420" s="258"/>
      <c r="Q420" s="258"/>
      <c r="R420" s="258"/>
      <c r="S420" s="258"/>
      <c r="T420" s="258"/>
      <c r="U420" s="258"/>
      <c r="V420" s="258"/>
      <c r="W420" s="258"/>
      <c r="X420" s="259"/>
      <c r="Y420" s="12"/>
      <c r="Z420" s="12"/>
      <c r="AA420" s="12"/>
      <c r="AB420" s="12"/>
      <c r="AC420" s="12"/>
      <c r="AD420" s="12"/>
      <c r="AE420" s="12"/>
      <c r="AT420" s="260" t="s">
        <v>149</v>
      </c>
      <c r="AU420" s="260" t="s">
        <v>85</v>
      </c>
      <c r="AV420" s="12" t="s">
        <v>85</v>
      </c>
      <c r="AW420" s="12" t="s">
        <v>5</v>
      </c>
      <c r="AX420" s="12" t="s">
        <v>77</v>
      </c>
      <c r="AY420" s="260" t="s">
        <v>139</v>
      </c>
    </row>
    <row r="421" s="2" customFormat="1" ht="21.75" customHeight="1">
      <c r="A421" s="37"/>
      <c r="B421" s="38"/>
      <c r="C421" s="231" t="s">
        <v>387</v>
      </c>
      <c r="D421" s="231" t="s">
        <v>140</v>
      </c>
      <c r="E421" s="232" t="s">
        <v>331</v>
      </c>
      <c r="F421" s="233" t="s">
        <v>332</v>
      </c>
      <c r="G421" s="234" t="s">
        <v>164</v>
      </c>
      <c r="H421" s="235">
        <v>5296</v>
      </c>
      <c r="I421" s="236"/>
      <c r="J421" s="237"/>
      <c r="K421" s="238">
        <f>ROUND(P421*H421,2)</f>
        <v>0</v>
      </c>
      <c r="L421" s="233" t="s">
        <v>144</v>
      </c>
      <c r="M421" s="239"/>
      <c r="N421" s="240" t="s">
        <v>1</v>
      </c>
      <c r="O421" s="241" t="s">
        <v>40</v>
      </c>
      <c r="P421" s="242">
        <f>I421+J421</f>
        <v>0</v>
      </c>
      <c r="Q421" s="242">
        <f>ROUND(I421*H421,2)</f>
        <v>0</v>
      </c>
      <c r="R421" s="242">
        <f>ROUND(J421*H421,2)</f>
        <v>0</v>
      </c>
      <c r="S421" s="90"/>
      <c r="T421" s="243">
        <f>S421*H421</f>
        <v>0</v>
      </c>
      <c r="U421" s="243">
        <v>9.0000000000000006E-05</v>
      </c>
      <c r="V421" s="243">
        <f>U421*H421</f>
        <v>0.47664000000000001</v>
      </c>
      <c r="W421" s="243">
        <v>0</v>
      </c>
      <c r="X421" s="244">
        <f>W421*H421</f>
        <v>0</v>
      </c>
      <c r="Y421" s="37"/>
      <c r="Z421" s="37"/>
      <c r="AA421" s="37"/>
      <c r="AB421" s="37"/>
      <c r="AC421" s="37"/>
      <c r="AD421" s="37"/>
      <c r="AE421" s="37"/>
      <c r="AR421" s="245" t="s">
        <v>145</v>
      </c>
      <c r="AT421" s="245" t="s">
        <v>140</v>
      </c>
      <c r="AU421" s="245" t="s">
        <v>85</v>
      </c>
      <c r="AY421" s="16" t="s">
        <v>139</v>
      </c>
      <c r="BE421" s="246">
        <f>IF(O421="základní",K421,0)</f>
        <v>0</v>
      </c>
      <c r="BF421" s="246">
        <f>IF(O421="snížená",K421,0)</f>
        <v>0</v>
      </c>
      <c r="BG421" s="246">
        <f>IF(O421="zákl. přenesená",K421,0)</f>
        <v>0</v>
      </c>
      <c r="BH421" s="246">
        <f>IF(O421="sníž. přenesená",K421,0)</f>
        <v>0</v>
      </c>
      <c r="BI421" s="246">
        <f>IF(O421="nulová",K421,0)</f>
        <v>0</v>
      </c>
      <c r="BJ421" s="16" t="s">
        <v>85</v>
      </c>
      <c r="BK421" s="246">
        <f>ROUND(P421*H421,2)</f>
        <v>0</v>
      </c>
      <c r="BL421" s="16" t="s">
        <v>146</v>
      </c>
      <c r="BM421" s="245" t="s">
        <v>919</v>
      </c>
    </row>
    <row r="422" s="2" customFormat="1">
      <c r="A422" s="37"/>
      <c r="B422" s="38"/>
      <c r="C422" s="39"/>
      <c r="D422" s="247" t="s">
        <v>148</v>
      </c>
      <c r="E422" s="39"/>
      <c r="F422" s="248" t="s">
        <v>332</v>
      </c>
      <c r="G422" s="39"/>
      <c r="H422" s="39"/>
      <c r="I422" s="144"/>
      <c r="J422" s="144"/>
      <c r="K422" s="39"/>
      <c r="L422" s="39"/>
      <c r="M422" s="43"/>
      <c r="N422" s="249"/>
      <c r="O422" s="250"/>
      <c r="P422" s="90"/>
      <c r="Q422" s="90"/>
      <c r="R422" s="90"/>
      <c r="S422" s="90"/>
      <c r="T422" s="90"/>
      <c r="U422" s="90"/>
      <c r="V422" s="90"/>
      <c r="W422" s="90"/>
      <c r="X422" s="91"/>
      <c r="Y422" s="37"/>
      <c r="Z422" s="37"/>
      <c r="AA422" s="37"/>
      <c r="AB422" s="37"/>
      <c r="AC422" s="37"/>
      <c r="AD422" s="37"/>
      <c r="AE422" s="37"/>
      <c r="AT422" s="16" t="s">
        <v>148</v>
      </c>
      <c r="AU422" s="16" t="s">
        <v>85</v>
      </c>
    </row>
    <row r="423" s="13" customFormat="1">
      <c r="A423" s="13"/>
      <c r="B423" s="261"/>
      <c r="C423" s="262"/>
      <c r="D423" s="247" t="s">
        <v>149</v>
      </c>
      <c r="E423" s="263" t="s">
        <v>1</v>
      </c>
      <c r="F423" s="264" t="s">
        <v>920</v>
      </c>
      <c r="G423" s="262"/>
      <c r="H423" s="265">
        <v>5296</v>
      </c>
      <c r="I423" s="266"/>
      <c r="J423" s="266"/>
      <c r="K423" s="262"/>
      <c r="L423" s="262"/>
      <c r="M423" s="267"/>
      <c r="N423" s="268"/>
      <c r="O423" s="269"/>
      <c r="P423" s="269"/>
      <c r="Q423" s="269"/>
      <c r="R423" s="269"/>
      <c r="S423" s="269"/>
      <c r="T423" s="269"/>
      <c r="U423" s="269"/>
      <c r="V423" s="269"/>
      <c r="W423" s="269"/>
      <c r="X423" s="270"/>
      <c r="Y423" s="13"/>
      <c r="Z423" s="13"/>
      <c r="AA423" s="13"/>
      <c r="AB423" s="13"/>
      <c r="AC423" s="13"/>
      <c r="AD423" s="13"/>
      <c r="AE423" s="13"/>
      <c r="AT423" s="271" t="s">
        <v>149</v>
      </c>
      <c r="AU423" s="271" t="s">
        <v>85</v>
      </c>
      <c r="AV423" s="13" t="s">
        <v>87</v>
      </c>
      <c r="AW423" s="13" t="s">
        <v>5</v>
      </c>
      <c r="AX423" s="13" t="s">
        <v>77</v>
      </c>
      <c r="AY423" s="271" t="s">
        <v>139</v>
      </c>
    </row>
    <row r="424" s="14" customFormat="1">
      <c r="A424" s="14"/>
      <c r="B424" s="272"/>
      <c r="C424" s="273"/>
      <c r="D424" s="247" t="s">
        <v>149</v>
      </c>
      <c r="E424" s="274" t="s">
        <v>1</v>
      </c>
      <c r="F424" s="275" t="s">
        <v>154</v>
      </c>
      <c r="G424" s="273"/>
      <c r="H424" s="276">
        <v>5296</v>
      </c>
      <c r="I424" s="277"/>
      <c r="J424" s="277"/>
      <c r="K424" s="273"/>
      <c r="L424" s="273"/>
      <c r="M424" s="278"/>
      <c r="N424" s="279"/>
      <c r="O424" s="280"/>
      <c r="P424" s="280"/>
      <c r="Q424" s="280"/>
      <c r="R424" s="280"/>
      <c r="S424" s="280"/>
      <c r="T424" s="280"/>
      <c r="U424" s="280"/>
      <c r="V424" s="280"/>
      <c r="W424" s="280"/>
      <c r="X424" s="281"/>
      <c r="Y424" s="14"/>
      <c r="Z424" s="14"/>
      <c r="AA424" s="14"/>
      <c r="AB424" s="14"/>
      <c r="AC424" s="14"/>
      <c r="AD424" s="14"/>
      <c r="AE424" s="14"/>
      <c r="AT424" s="282" t="s">
        <v>149</v>
      </c>
      <c r="AU424" s="282" t="s">
        <v>85</v>
      </c>
      <c r="AV424" s="14" t="s">
        <v>146</v>
      </c>
      <c r="AW424" s="14" t="s">
        <v>5</v>
      </c>
      <c r="AX424" s="14" t="s">
        <v>85</v>
      </c>
      <c r="AY424" s="282" t="s">
        <v>139</v>
      </c>
    </row>
    <row r="425" s="12" customFormat="1">
      <c r="A425" s="12"/>
      <c r="B425" s="251"/>
      <c r="C425" s="252"/>
      <c r="D425" s="247" t="s">
        <v>149</v>
      </c>
      <c r="E425" s="253" t="s">
        <v>1</v>
      </c>
      <c r="F425" s="254" t="s">
        <v>155</v>
      </c>
      <c r="G425" s="252"/>
      <c r="H425" s="253" t="s">
        <v>1</v>
      </c>
      <c r="I425" s="255"/>
      <c r="J425" s="255"/>
      <c r="K425" s="252"/>
      <c r="L425" s="252"/>
      <c r="M425" s="256"/>
      <c r="N425" s="257"/>
      <c r="O425" s="258"/>
      <c r="P425" s="258"/>
      <c r="Q425" s="258"/>
      <c r="R425" s="258"/>
      <c r="S425" s="258"/>
      <c r="T425" s="258"/>
      <c r="U425" s="258"/>
      <c r="V425" s="258"/>
      <c r="W425" s="258"/>
      <c r="X425" s="259"/>
      <c r="Y425" s="12"/>
      <c r="Z425" s="12"/>
      <c r="AA425" s="12"/>
      <c r="AB425" s="12"/>
      <c r="AC425" s="12"/>
      <c r="AD425" s="12"/>
      <c r="AE425" s="12"/>
      <c r="AT425" s="260" t="s">
        <v>149</v>
      </c>
      <c r="AU425" s="260" t="s">
        <v>85</v>
      </c>
      <c r="AV425" s="12" t="s">
        <v>85</v>
      </c>
      <c r="AW425" s="12" t="s">
        <v>5</v>
      </c>
      <c r="AX425" s="12" t="s">
        <v>77</v>
      </c>
      <c r="AY425" s="260" t="s">
        <v>139</v>
      </c>
    </row>
    <row r="426" s="2" customFormat="1" ht="21.75" customHeight="1">
      <c r="A426" s="37"/>
      <c r="B426" s="38"/>
      <c r="C426" s="231" t="s">
        <v>394</v>
      </c>
      <c r="D426" s="231" t="s">
        <v>140</v>
      </c>
      <c r="E426" s="232" t="s">
        <v>336</v>
      </c>
      <c r="F426" s="233" t="s">
        <v>337</v>
      </c>
      <c r="G426" s="234" t="s">
        <v>164</v>
      </c>
      <c r="H426" s="235">
        <v>20</v>
      </c>
      <c r="I426" s="236"/>
      <c r="J426" s="237"/>
      <c r="K426" s="238">
        <f>ROUND(P426*H426,2)</f>
        <v>0</v>
      </c>
      <c r="L426" s="233" t="s">
        <v>144</v>
      </c>
      <c r="M426" s="239"/>
      <c r="N426" s="240" t="s">
        <v>1</v>
      </c>
      <c r="O426" s="241" t="s">
        <v>40</v>
      </c>
      <c r="P426" s="242">
        <f>I426+J426</f>
        <v>0</v>
      </c>
      <c r="Q426" s="242">
        <f>ROUND(I426*H426,2)</f>
        <v>0</v>
      </c>
      <c r="R426" s="242">
        <f>ROUND(J426*H426,2)</f>
        <v>0</v>
      </c>
      <c r="S426" s="90"/>
      <c r="T426" s="243">
        <f>S426*H426</f>
        <v>0</v>
      </c>
      <c r="U426" s="243">
        <v>0.00018000000000000001</v>
      </c>
      <c r="V426" s="243">
        <f>U426*H426</f>
        <v>0.0036000000000000003</v>
      </c>
      <c r="W426" s="243">
        <v>0</v>
      </c>
      <c r="X426" s="244">
        <f>W426*H426</f>
        <v>0</v>
      </c>
      <c r="Y426" s="37"/>
      <c r="Z426" s="37"/>
      <c r="AA426" s="37"/>
      <c r="AB426" s="37"/>
      <c r="AC426" s="37"/>
      <c r="AD426" s="37"/>
      <c r="AE426" s="37"/>
      <c r="AR426" s="245" t="s">
        <v>145</v>
      </c>
      <c r="AT426" s="245" t="s">
        <v>140</v>
      </c>
      <c r="AU426" s="245" t="s">
        <v>85</v>
      </c>
      <c r="AY426" s="16" t="s">
        <v>139</v>
      </c>
      <c r="BE426" s="246">
        <f>IF(O426="základní",K426,0)</f>
        <v>0</v>
      </c>
      <c r="BF426" s="246">
        <f>IF(O426="snížená",K426,0)</f>
        <v>0</v>
      </c>
      <c r="BG426" s="246">
        <f>IF(O426="zákl. přenesená",K426,0)</f>
        <v>0</v>
      </c>
      <c r="BH426" s="246">
        <f>IF(O426="sníž. přenesená",K426,0)</f>
        <v>0</v>
      </c>
      <c r="BI426" s="246">
        <f>IF(O426="nulová",K426,0)</f>
        <v>0</v>
      </c>
      <c r="BJ426" s="16" t="s">
        <v>85</v>
      </c>
      <c r="BK426" s="246">
        <f>ROUND(P426*H426,2)</f>
        <v>0</v>
      </c>
      <c r="BL426" s="16" t="s">
        <v>146</v>
      </c>
      <c r="BM426" s="245" t="s">
        <v>921</v>
      </c>
    </row>
    <row r="427" s="2" customFormat="1">
      <c r="A427" s="37"/>
      <c r="B427" s="38"/>
      <c r="C427" s="39"/>
      <c r="D427" s="247" t="s">
        <v>148</v>
      </c>
      <c r="E427" s="39"/>
      <c r="F427" s="248" t="s">
        <v>337</v>
      </c>
      <c r="G427" s="39"/>
      <c r="H427" s="39"/>
      <c r="I427" s="144"/>
      <c r="J427" s="144"/>
      <c r="K427" s="39"/>
      <c r="L427" s="39"/>
      <c r="M427" s="43"/>
      <c r="N427" s="249"/>
      <c r="O427" s="250"/>
      <c r="P427" s="90"/>
      <c r="Q427" s="90"/>
      <c r="R427" s="90"/>
      <c r="S427" s="90"/>
      <c r="T427" s="90"/>
      <c r="U427" s="90"/>
      <c r="V427" s="90"/>
      <c r="W427" s="90"/>
      <c r="X427" s="91"/>
      <c r="Y427" s="37"/>
      <c r="Z427" s="37"/>
      <c r="AA427" s="37"/>
      <c r="AB427" s="37"/>
      <c r="AC427" s="37"/>
      <c r="AD427" s="37"/>
      <c r="AE427" s="37"/>
      <c r="AT427" s="16" t="s">
        <v>148</v>
      </c>
      <c r="AU427" s="16" t="s">
        <v>85</v>
      </c>
    </row>
    <row r="428" s="12" customFormat="1">
      <c r="A428" s="12"/>
      <c r="B428" s="251"/>
      <c r="C428" s="252"/>
      <c r="D428" s="247" t="s">
        <v>149</v>
      </c>
      <c r="E428" s="253" t="s">
        <v>1</v>
      </c>
      <c r="F428" s="254" t="s">
        <v>906</v>
      </c>
      <c r="G428" s="252"/>
      <c r="H428" s="253" t="s">
        <v>1</v>
      </c>
      <c r="I428" s="255"/>
      <c r="J428" s="255"/>
      <c r="K428" s="252"/>
      <c r="L428" s="252"/>
      <c r="M428" s="256"/>
      <c r="N428" s="257"/>
      <c r="O428" s="258"/>
      <c r="P428" s="258"/>
      <c r="Q428" s="258"/>
      <c r="R428" s="258"/>
      <c r="S428" s="258"/>
      <c r="T428" s="258"/>
      <c r="U428" s="258"/>
      <c r="V428" s="258"/>
      <c r="W428" s="258"/>
      <c r="X428" s="259"/>
      <c r="Y428" s="12"/>
      <c r="Z428" s="12"/>
      <c r="AA428" s="12"/>
      <c r="AB428" s="12"/>
      <c r="AC428" s="12"/>
      <c r="AD428" s="12"/>
      <c r="AE428" s="12"/>
      <c r="AT428" s="260" t="s">
        <v>149</v>
      </c>
      <c r="AU428" s="260" t="s">
        <v>85</v>
      </c>
      <c r="AV428" s="12" t="s">
        <v>85</v>
      </c>
      <c r="AW428" s="12" t="s">
        <v>5</v>
      </c>
      <c r="AX428" s="12" t="s">
        <v>77</v>
      </c>
      <c r="AY428" s="260" t="s">
        <v>139</v>
      </c>
    </row>
    <row r="429" s="13" customFormat="1">
      <c r="A429" s="13"/>
      <c r="B429" s="261"/>
      <c r="C429" s="262"/>
      <c r="D429" s="247" t="s">
        <v>149</v>
      </c>
      <c r="E429" s="263" t="s">
        <v>1</v>
      </c>
      <c r="F429" s="264" t="s">
        <v>922</v>
      </c>
      <c r="G429" s="262"/>
      <c r="H429" s="265">
        <v>20</v>
      </c>
      <c r="I429" s="266"/>
      <c r="J429" s="266"/>
      <c r="K429" s="262"/>
      <c r="L429" s="262"/>
      <c r="M429" s="267"/>
      <c r="N429" s="268"/>
      <c r="O429" s="269"/>
      <c r="P429" s="269"/>
      <c r="Q429" s="269"/>
      <c r="R429" s="269"/>
      <c r="S429" s="269"/>
      <c r="T429" s="269"/>
      <c r="U429" s="269"/>
      <c r="V429" s="269"/>
      <c r="W429" s="269"/>
      <c r="X429" s="270"/>
      <c r="Y429" s="13"/>
      <c r="Z429" s="13"/>
      <c r="AA429" s="13"/>
      <c r="AB429" s="13"/>
      <c r="AC429" s="13"/>
      <c r="AD429" s="13"/>
      <c r="AE429" s="13"/>
      <c r="AT429" s="271" t="s">
        <v>149</v>
      </c>
      <c r="AU429" s="271" t="s">
        <v>85</v>
      </c>
      <c r="AV429" s="13" t="s">
        <v>87</v>
      </c>
      <c r="AW429" s="13" t="s">
        <v>5</v>
      </c>
      <c r="AX429" s="13" t="s">
        <v>77</v>
      </c>
      <c r="AY429" s="271" t="s">
        <v>139</v>
      </c>
    </row>
    <row r="430" s="14" customFormat="1">
      <c r="A430" s="14"/>
      <c r="B430" s="272"/>
      <c r="C430" s="273"/>
      <c r="D430" s="247" t="s">
        <v>149</v>
      </c>
      <c r="E430" s="274" t="s">
        <v>1</v>
      </c>
      <c r="F430" s="275" t="s">
        <v>154</v>
      </c>
      <c r="G430" s="273"/>
      <c r="H430" s="276">
        <v>20</v>
      </c>
      <c r="I430" s="277"/>
      <c r="J430" s="277"/>
      <c r="K430" s="273"/>
      <c r="L430" s="273"/>
      <c r="M430" s="278"/>
      <c r="N430" s="279"/>
      <c r="O430" s="280"/>
      <c r="P430" s="280"/>
      <c r="Q430" s="280"/>
      <c r="R430" s="280"/>
      <c r="S430" s="280"/>
      <c r="T430" s="280"/>
      <c r="U430" s="280"/>
      <c r="V430" s="280"/>
      <c r="W430" s="280"/>
      <c r="X430" s="281"/>
      <c r="Y430" s="14"/>
      <c r="Z430" s="14"/>
      <c r="AA430" s="14"/>
      <c r="AB430" s="14"/>
      <c r="AC430" s="14"/>
      <c r="AD430" s="14"/>
      <c r="AE430" s="14"/>
      <c r="AT430" s="282" t="s">
        <v>149</v>
      </c>
      <c r="AU430" s="282" t="s">
        <v>85</v>
      </c>
      <c r="AV430" s="14" t="s">
        <v>146</v>
      </c>
      <c r="AW430" s="14" t="s">
        <v>5</v>
      </c>
      <c r="AX430" s="14" t="s">
        <v>85</v>
      </c>
      <c r="AY430" s="282" t="s">
        <v>139</v>
      </c>
    </row>
    <row r="431" s="12" customFormat="1">
      <c r="A431" s="12"/>
      <c r="B431" s="251"/>
      <c r="C431" s="252"/>
      <c r="D431" s="247" t="s">
        <v>149</v>
      </c>
      <c r="E431" s="253" t="s">
        <v>1</v>
      </c>
      <c r="F431" s="254" t="s">
        <v>155</v>
      </c>
      <c r="G431" s="252"/>
      <c r="H431" s="253" t="s">
        <v>1</v>
      </c>
      <c r="I431" s="255"/>
      <c r="J431" s="255"/>
      <c r="K431" s="252"/>
      <c r="L431" s="252"/>
      <c r="M431" s="256"/>
      <c r="N431" s="257"/>
      <c r="O431" s="258"/>
      <c r="P431" s="258"/>
      <c r="Q431" s="258"/>
      <c r="R431" s="258"/>
      <c r="S431" s="258"/>
      <c r="T431" s="258"/>
      <c r="U431" s="258"/>
      <c r="V431" s="258"/>
      <c r="W431" s="258"/>
      <c r="X431" s="259"/>
      <c r="Y431" s="12"/>
      <c r="Z431" s="12"/>
      <c r="AA431" s="12"/>
      <c r="AB431" s="12"/>
      <c r="AC431" s="12"/>
      <c r="AD431" s="12"/>
      <c r="AE431" s="12"/>
      <c r="AT431" s="260" t="s">
        <v>149</v>
      </c>
      <c r="AU431" s="260" t="s">
        <v>85</v>
      </c>
      <c r="AV431" s="12" t="s">
        <v>85</v>
      </c>
      <c r="AW431" s="12" t="s">
        <v>5</v>
      </c>
      <c r="AX431" s="12" t="s">
        <v>77</v>
      </c>
      <c r="AY431" s="260" t="s">
        <v>139</v>
      </c>
    </row>
    <row r="432" s="2" customFormat="1" ht="21.75" customHeight="1">
      <c r="A432" s="37"/>
      <c r="B432" s="38"/>
      <c r="C432" s="231" t="s">
        <v>398</v>
      </c>
      <c r="D432" s="231" t="s">
        <v>140</v>
      </c>
      <c r="E432" s="232" t="s">
        <v>923</v>
      </c>
      <c r="F432" s="233" t="s">
        <v>924</v>
      </c>
      <c r="G432" s="234" t="s">
        <v>164</v>
      </c>
      <c r="H432" s="235">
        <v>1832</v>
      </c>
      <c r="I432" s="236"/>
      <c r="J432" s="237"/>
      <c r="K432" s="238">
        <f>ROUND(P432*H432,2)</f>
        <v>0</v>
      </c>
      <c r="L432" s="233" t="s">
        <v>144</v>
      </c>
      <c r="M432" s="239"/>
      <c r="N432" s="240" t="s">
        <v>1</v>
      </c>
      <c r="O432" s="241" t="s">
        <v>40</v>
      </c>
      <c r="P432" s="242">
        <f>I432+J432</f>
        <v>0</v>
      </c>
      <c r="Q432" s="242">
        <f>ROUND(I432*H432,2)</f>
        <v>0</v>
      </c>
      <c r="R432" s="242">
        <f>ROUND(J432*H432,2)</f>
        <v>0</v>
      </c>
      <c r="S432" s="90"/>
      <c r="T432" s="243">
        <f>S432*H432</f>
        <v>0</v>
      </c>
      <c r="U432" s="243">
        <v>0.00021000000000000001</v>
      </c>
      <c r="V432" s="243">
        <f>U432*H432</f>
        <v>0.38472000000000001</v>
      </c>
      <c r="W432" s="243">
        <v>0</v>
      </c>
      <c r="X432" s="244">
        <f>W432*H432</f>
        <v>0</v>
      </c>
      <c r="Y432" s="37"/>
      <c r="Z432" s="37"/>
      <c r="AA432" s="37"/>
      <c r="AB432" s="37"/>
      <c r="AC432" s="37"/>
      <c r="AD432" s="37"/>
      <c r="AE432" s="37"/>
      <c r="AR432" s="245" t="s">
        <v>145</v>
      </c>
      <c r="AT432" s="245" t="s">
        <v>140</v>
      </c>
      <c r="AU432" s="245" t="s">
        <v>85</v>
      </c>
      <c r="AY432" s="16" t="s">
        <v>139</v>
      </c>
      <c r="BE432" s="246">
        <f>IF(O432="základní",K432,0)</f>
        <v>0</v>
      </c>
      <c r="BF432" s="246">
        <f>IF(O432="snížená",K432,0)</f>
        <v>0</v>
      </c>
      <c r="BG432" s="246">
        <f>IF(O432="zákl. přenesená",K432,0)</f>
        <v>0</v>
      </c>
      <c r="BH432" s="246">
        <f>IF(O432="sníž. přenesená",K432,0)</f>
        <v>0</v>
      </c>
      <c r="BI432" s="246">
        <f>IF(O432="nulová",K432,0)</f>
        <v>0</v>
      </c>
      <c r="BJ432" s="16" t="s">
        <v>85</v>
      </c>
      <c r="BK432" s="246">
        <f>ROUND(P432*H432,2)</f>
        <v>0</v>
      </c>
      <c r="BL432" s="16" t="s">
        <v>146</v>
      </c>
      <c r="BM432" s="245" t="s">
        <v>925</v>
      </c>
    </row>
    <row r="433" s="2" customFormat="1">
      <c r="A433" s="37"/>
      <c r="B433" s="38"/>
      <c r="C433" s="39"/>
      <c r="D433" s="247" t="s">
        <v>148</v>
      </c>
      <c r="E433" s="39"/>
      <c r="F433" s="248" t="s">
        <v>924</v>
      </c>
      <c r="G433" s="39"/>
      <c r="H433" s="39"/>
      <c r="I433" s="144"/>
      <c r="J433" s="144"/>
      <c r="K433" s="39"/>
      <c r="L433" s="39"/>
      <c r="M433" s="43"/>
      <c r="N433" s="249"/>
      <c r="O433" s="250"/>
      <c r="P433" s="90"/>
      <c r="Q433" s="90"/>
      <c r="R433" s="90"/>
      <c r="S433" s="90"/>
      <c r="T433" s="90"/>
      <c r="U433" s="90"/>
      <c r="V433" s="90"/>
      <c r="W433" s="90"/>
      <c r="X433" s="91"/>
      <c r="Y433" s="37"/>
      <c r="Z433" s="37"/>
      <c r="AA433" s="37"/>
      <c r="AB433" s="37"/>
      <c r="AC433" s="37"/>
      <c r="AD433" s="37"/>
      <c r="AE433" s="37"/>
      <c r="AT433" s="16" t="s">
        <v>148</v>
      </c>
      <c r="AU433" s="16" t="s">
        <v>85</v>
      </c>
    </row>
    <row r="434" s="12" customFormat="1">
      <c r="A434" s="12"/>
      <c r="B434" s="251"/>
      <c r="C434" s="252"/>
      <c r="D434" s="247" t="s">
        <v>149</v>
      </c>
      <c r="E434" s="253" t="s">
        <v>1</v>
      </c>
      <c r="F434" s="254" t="s">
        <v>902</v>
      </c>
      <c r="G434" s="252"/>
      <c r="H434" s="253" t="s">
        <v>1</v>
      </c>
      <c r="I434" s="255"/>
      <c r="J434" s="255"/>
      <c r="K434" s="252"/>
      <c r="L434" s="252"/>
      <c r="M434" s="256"/>
      <c r="N434" s="257"/>
      <c r="O434" s="258"/>
      <c r="P434" s="258"/>
      <c r="Q434" s="258"/>
      <c r="R434" s="258"/>
      <c r="S434" s="258"/>
      <c r="T434" s="258"/>
      <c r="U434" s="258"/>
      <c r="V434" s="258"/>
      <c r="W434" s="258"/>
      <c r="X434" s="259"/>
      <c r="Y434" s="12"/>
      <c r="Z434" s="12"/>
      <c r="AA434" s="12"/>
      <c r="AB434" s="12"/>
      <c r="AC434" s="12"/>
      <c r="AD434" s="12"/>
      <c r="AE434" s="12"/>
      <c r="AT434" s="260" t="s">
        <v>149</v>
      </c>
      <c r="AU434" s="260" t="s">
        <v>85</v>
      </c>
      <c r="AV434" s="12" t="s">
        <v>85</v>
      </c>
      <c r="AW434" s="12" t="s">
        <v>5</v>
      </c>
      <c r="AX434" s="12" t="s">
        <v>77</v>
      </c>
      <c r="AY434" s="260" t="s">
        <v>139</v>
      </c>
    </row>
    <row r="435" s="13" customFormat="1">
      <c r="A435" s="13"/>
      <c r="B435" s="261"/>
      <c r="C435" s="262"/>
      <c r="D435" s="247" t="s">
        <v>149</v>
      </c>
      <c r="E435" s="263" t="s">
        <v>1</v>
      </c>
      <c r="F435" s="264" t="s">
        <v>926</v>
      </c>
      <c r="G435" s="262"/>
      <c r="H435" s="265">
        <v>130</v>
      </c>
      <c r="I435" s="266"/>
      <c r="J435" s="266"/>
      <c r="K435" s="262"/>
      <c r="L435" s="262"/>
      <c r="M435" s="267"/>
      <c r="N435" s="268"/>
      <c r="O435" s="269"/>
      <c r="P435" s="269"/>
      <c r="Q435" s="269"/>
      <c r="R435" s="269"/>
      <c r="S435" s="269"/>
      <c r="T435" s="269"/>
      <c r="U435" s="269"/>
      <c r="V435" s="269"/>
      <c r="W435" s="269"/>
      <c r="X435" s="270"/>
      <c r="Y435" s="13"/>
      <c r="Z435" s="13"/>
      <c r="AA435" s="13"/>
      <c r="AB435" s="13"/>
      <c r="AC435" s="13"/>
      <c r="AD435" s="13"/>
      <c r="AE435" s="13"/>
      <c r="AT435" s="271" t="s">
        <v>149</v>
      </c>
      <c r="AU435" s="271" t="s">
        <v>85</v>
      </c>
      <c r="AV435" s="13" t="s">
        <v>87</v>
      </c>
      <c r="AW435" s="13" t="s">
        <v>5</v>
      </c>
      <c r="AX435" s="13" t="s">
        <v>77</v>
      </c>
      <c r="AY435" s="271" t="s">
        <v>139</v>
      </c>
    </row>
    <row r="436" s="12" customFormat="1">
      <c r="A436" s="12"/>
      <c r="B436" s="251"/>
      <c r="C436" s="252"/>
      <c r="D436" s="247" t="s">
        <v>149</v>
      </c>
      <c r="E436" s="253" t="s">
        <v>1</v>
      </c>
      <c r="F436" s="254" t="s">
        <v>852</v>
      </c>
      <c r="G436" s="252"/>
      <c r="H436" s="253" t="s">
        <v>1</v>
      </c>
      <c r="I436" s="255"/>
      <c r="J436" s="255"/>
      <c r="K436" s="252"/>
      <c r="L436" s="252"/>
      <c r="M436" s="256"/>
      <c r="N436" s="257"/>
      <c r="O436" s="258"/>
      <c r="P436" s="258"/>
      <c r="Q436" s="258"/>
      <c r="R436" s="258"/>
      <c r="S436" s="258"/>
      <c r="T436" s="258"/>
      <c r="U436" s="258"/>
      <c r="V436" s="258"/>
      <c r="W436" s="258"/>
      <c r="X436" s="259"/>
      <c r="Y436" s="12"/>
      <c r="Z436" s="12"/>
      <c r="AA436" s="12"/>
      <c r="AB436" s="12"/>
      <c r="AC436" s="12"/>
      <c r="AD436" s="12"/>
      <c r="AE436" s="12"/>
      <c r="AT436" s="260" t="s">
        <v>149</v>
      </c>
      <c r="AU436" s="260" t="s">
        <v>85</v>
      </c>
      <c r="AV436" s="12" t="s">
        <v>85</v>
      </c>
      <c r="AW436" s="12" t="s">
        <v>5</v>
      </c>
      <c r="AX436" s="12" t="s">
        <v>77</v>
      </c>
      <c r="AY436" s="260" t="s">
        <v>139</v>
      </c>
    </row>
    <row r="437" s="13" customFormat="1">
      <c r="A437" s="13"/>
      <c r="B437" s="261"/>
      <c r="C437" s="262"/>
      <c r="D437" s="247" t="s">
        <v>149</v>
      </c>
      <c r="E437" s="263" t="s">
        <v>1</v>
      </c>
      <c r="F437" s="264" t="s">
        <v>793</v>
      </c>
      <c r="G437" s="262"/>
      <c r="H437" s="265">
        <v>106</v>
      </c>
      <c r="I437" s="266"/>
      <c r="J437" s="266"/>
      <c r="K437" s="262"/>
      <c r="L437" s="262"/>
      <c r="M437" s="267"/>
      <c r="N437" s="268"/>
      <c r="O437" s="269"/>
      <c r="P437" s="269"/>
      <c r="Q437" s="269"/>
      <c r="R437" s="269"/>
      <c r="S437" s="269"/>
      <c r="T437" s="269"/>
      <c r="U437" s="269"/>
      <c r="V437" s="269"/>
      <c r="W437" s="269"/>
      <c r="X437" s="270"/>
      <c r="Y437" s="13"/>
      <c r="Z437" s="13"/>
      <c r="AA437" s="13"/>
      <c r="AB437" s="13"/>
      <c r="AC437" s="13"/>
      <c r="AD437" s="13"/>
      <c r="AE437" s="13"/>
      <c r="AT437" s="271" t="s">
        <v>149</v>
      </c>
      <c r="AU437" s="271" t="s">
        <v>85</v>
      </c>
      <c r="AV437" s="13" t="s">
        <v>87</v>
      </c>
      <c r="AW437" s="13" t="s">
        <v>5</v>
      </c>
      <c r="AX437" s="13" t="s">
        <v>77</v>
      </c>
      <c r="AY437" s="271" t="s">
        <v>139</v>
      </c>
    </row>
    <row r="438" s="12" customFormat="1">
      <c r="A438" s="12"/>
      <c r="B438" s="251"/>
      <c r="C438" s="252"/>
      <c r="D438" s="247" t="s">
        <v>149</v>
      </c>
      <c r="E438" s="253" t="s">
        <v>1</v>
      </c>
      <c r="F438" s="254" t="s">
        <v>857</v>
      </c>
      <c r="G438" s="252"/>
      <c r="H438" s="253" t="s">
        <v>1</v>
      </c>
      <c r="I438" s="255"/>
      <c r="J438" s="255"/>
      <c r="K438" s="252"/>
      <c r="L438" s="252"/>
      <c r="M438" s="256"/>
      <c r="N438" s="257"/>
      <c r="O438" s="258"/>
      <c r="P438" s="258"/>
      <c r="Q438" s="258"/>
      <c r="R438" s="258"/>
      <c r="S438" s="258"/>
      <c r="T438" s="258"/>
      <c r="U438" s="258"/>
      <c r="V438" s="258"/>
      <c r="W438" s="258"/>
      <c r="X438" s="259"/>
      <c r="Y438" s="12"/>
      <c r="Z438" s="12"/>
      <c r="AA438" s="12"/>
      <c r="AB438" s="12"/>
      <c r="AC438" s="12"/>
      <c r="AD438" s="12"/>
      <c r="AE438" s="12"/>
      <c r="AT438" s="260" t="s">
        <v>149</v>
      </c>
      <c r="AU438" s="260" t="s">
        <v>85</v>
      </c>
      <c r="AV438" s="12" t="s">
        <v>85</v>
      </c>
      <c r="AW438" s="12" t="s">
        <v>5</v>
      </c>
      <c r="AX438" s="12" t="s">
        <v>77</v>
      </c>
      <c r="AY438" s="260" t="s">
        <v>139</v>
      </c>
    </row>
    <row r="439" s="13" customFormat="1">
      <c r="A439" s="13"/>
      <c r="B439" s="261"/>
      <c r="C439" s="262"/>
      <c r="D439" s="247" t="s">
        <v>149</v>
      </c>
      <c r="E439" s="263" t="s">
        <v>1</v>
      </c>
      <c r="F439" s="264" t="s">
        <v>927</v>
      </c>
      <c r="G439" s="262"/>
      <c r="H439" s="265">
        <v>32</v>
      </c>
      <c r="I439" s="266"/>
      <c r="J439" s="266"/>
      <c r="K439" s="262"/>
      <c r="L439" s="262"/>
      <c r="M439" s="267"/>
      <c r="N439" s="268"/>
      <c r="O439" s="269"/>
      <c r="P439" s="269"/>
      <c r="Q439" s="269"/>
      <c r="R439" s="269"/>
      <c r="S439" s="269"/>
      <c r="T439" s="269"/>
      <c r="U439" s="269"/>
      <c r="V439" s="269"/>
      <c r="W439" s="269"/>
      <c r="X439" s="270"/>
      <c r="Y439" s="13"/>
      <c r="Z439" s="13"/>
      <c r="AA439" s="13"/>
      <c r="AB439" s="13"/>
      <c r="AC439" s="13"/>
      <c r="AD439" s="13"/>
      <c r="AE439" s="13"/>
      <c r="AT439" s="271" t="s">
        <v>149</v>
      </c>
      <c r="AU439" s="271" t="s">
        <v>85</v>
      </c>
      <c r="AV439" s="13" t="s">
        <v>87</v>
      </c>
      <c r="AW439" s="13" t="s">
        <v>5</v>
      </c>
      <c r="AX439" s="13" t="s">
        <v>77</v>
      </c>
      <c r="AY439" s="271" t="s">
        <v>139</v>
      </c>
    </row>
    <row r="440" s="12" customFormat="1">
      <c r="A440" s="12"/>
      <c r="B440" s="251"/>
      <c r="C440" s="252"/>
      <c r="D440" s="247" t="s">
        <v>149</v>
      </c>
      <c r="E440" s="253" t="s">
        <v>1</v>
      </c>
      <c r="F440" s="254" t="s">
        <v>851</v>
      </c>
      <c r="G440" s="252"/>
      <c r="H440" s="253" t="s">
        <v>1</v>
      </c>
      <c r="I440" s="255"/>
      <c r="J440" s="255"/>
      <c r="K440" s="252"/>
      <c r="L440" s="252"/>
      <c r="M440" s="256"/>
      <c r="N440" s="257"/>
      <c r="O440" s="258"/>
      <c r="P440" s="258"/>
      <c r="Q440" s="258"/>
      <c r="R440" s="258"/>
      <c r="S440" s="258"/>
      <c r="T440" s="258"/>
      <c r="U440" s="258"/>
      <c r="V440" s="258"/>
      <c r="W440" s="258"/>
      <c r="X440" s="259"/>
      <c r="Y440" s="12"/>
      <c r="Z440" s="12"/>
      <c r="AA440" s="12"/>
      <c r="AB440" s="12"/>
      <c r="AC440" s="12"/>
      <c r="AD440" s="12"/>
      <c r="AE440" s="12"/>
      <c r="AT440" s="260" t="s">
        <v>149</v>
      </c>
      <c r="AU440" s="260" t="s">
        <v>85</v>
      </c>
      <c r="AV440" s="12" t="s">
        <v>85</v>
      </c>
      <c r="AW440" s="12" t="s">
        <v>5</v>
      </c>
      <c r="AX440" s="12" t="s">
        <v>77</v>
      </c>
      <c r="AY440" s="260" t="s">
        <v>139</v>
      </c>
    </row>
    <row r="441" s="13" customFormat="1">
      <c r="A441" s="13"/>
      <c r="B441" s="261"/>
      <c r="C441" s="262"/>
      <c r="D441" s="247" t="s">
        <v>149</v>
      </c>
      <c r="E441" s="263" t="s">
        <v>1</v>
      </c>
      <c r="F441" s="264" t="s">
        <v>927</v>
      </c>
      <c r="G441" s="262"/>
      <c r="H441" s="265">
        <v>32</v>
      </c>
      <c r="I441" s="266"/>
      <c r="J441" s="266"/>
      <c r="K441" s="262"/>
      <c r="L441" s="262"/>
      <c r="M441" s="267"/>
      <c r="N441" s="268"/>
      <c r="O441" s="269"/>
      <c r="P441" s="269"/>
      <c r="Q441" s="269"/>
      <c r="R441" s="269"/>
      <c r="S441" s="269"/>
      <c r="T441" s="269"/>
      <c r="U441" s="269"/>
      <c r="V441" s="269"/>
      <c r="W441" s="269"/>
      <c r="X441" s="270"/>
      <c r="Y441" s="13"/>
      <c r="Z441" s="13"/>
      <c r="AA441" s="13"/>
      <c r="AB441" s="13"/>
      <c r="AC441" s="13"/>
      <c r="AD441" s="13"/>
      <c r="AE441" s="13"/>
      <c r="AT441" s="271" t="s">
        <v>149</v>
      </c>
      <c r="AU441" s="271" t="s">
        <v>85</v>
      </c>
      <c r="AV441" s="13" t="s">
        <v>87</v>
      </c>
      <c r="AW441" s="13" t="s">
        <v>5</v>
      </c>
      <c r="AX441" s="13" t="s">
        <v>77</v>
      </c>
      <c r="AY441" s="271" t="s">
        <v>139</v>
      </c>
    </row>
    <row r="442" s="12" customFormat="1">
      <c r="A442" s="12"/>
      <c r="B442" s="251"/>
      <c r="C442" s="252"/>
      <c r="D442" s="247" t="s">
        <v>149</v>
      </c>
      <c r="E442" s="253" t="s">
        <v>1</v>
      </c>
      <c r="F442" s="254" t="s">
        <v>822</v>
      </c>
      <c r="G442" s="252"/>
      <c r="H442" s="253" t="s">
        <v>1</v>
      </c>
      <c r="I442" s="255"/>
      <c r="J442" s="255"/>
      <c r="K442" s="252"/>
      <c r="L442" s="252"/>
      <c r="M442" s="256"/>
      <c r="N442" s="257"/>
      <c r="O442" s="258"/>
      <c r="P442" s="258"/>
      <c r="Q442" s="258"/>
      <c r="R442" s="258"/>
      <c r="S442" s="258"/>
      <c r="T442" s="258"/>
      <c r="U442" s="258"/>
      <c r="V442" s="258"/>
      <c r="W442" s="258"/>
      <c r="X442" s="259"/>
      <c r="Y442" s="12"/>
      <c r="Z442" s="12"/>
      <c r="AA442" s="12"/>
      <c r="AB442" s="12"/>
      <c r="AC442" s="12"/>
      <c r="AD442" s="12"/>
      <c r="AE442" s="12"/>
      <c r="AT442" s="260" t="s">
        <v>149</v>
      </c>
      <c r="AU442" s="260" t="s">
        <v>85</v>
      </c>
      <c r="AV442" s="12" t="s">
        <v>85</v>
      </c>
      <c r="AW442" s="12" t="s">
        <v>5</v>
      </c>
      <c r="AX442" s="12" t="s">
        <v>77</v>
      </c>
      <c r="AY442" s="260" t="s">
        <v>139</v>
      </c>
    </row>
    <row r="443" s="13" customFormat="1">
      <c r="A443" s="13"/>
      <c r="B443" s="261"/>
      <c r="C443" s="262"/>
      <c r="D443" s="247" t="s">
        <v>149</v>
      </c>
      <c r="E443" s="263" t="s">
        <v>1</v>
      </c>
      <c r="F443" s="264" t="s">
        <v>928</v>
      </c>
      <c r="G443" s="262"/>
      <c r="H443" s="265">
        <v>14</v>
      </c>
      <c r="I443" s="266"/>
      <c r="J443" s="266"/>
      <c r="K443" s="262"/>
      <c r="L443" s="262"/>
      <c r="M443" s="267"/>
      <c r="N443" s="268"/>
      <c r="O443" s="269"/>
      <c r="P443" s="269"/>
      <c r="Q443" s="269"/>
      <c r="R443" s="269"/>
      <c r="S443" s="269"/>
      <c r="T443" s="269"/>
      <c r="U443" s="269"/>
      <c r="V443" s="269"/>
      <c r="W443" s="269"/>
      <c r="X443" s="270"/>
      <c r="Y443" s="13"/>
      <c r="Z443" s="13"/>
      <c r="AA443" s="13"/>
      <c r="AB443" s="13"/>
      <c r="AC443" s="13"/>
      <c r="AD443" s="13"/>
      <c r="AE443" s="13"/>
      <c r="AT443" s="271" t="s">
        <v>149</v>
      </c>
      <c r="AU443" s="271" t="s">
        <v>85</v>
      </c>
      <c r="AV443" s="13" t="s">
        <v>87</v>
      </c>
      <c r="AW443" s="13" t="s">
        <v>5</v>
      </c>
      <c r="AX443" s="13" t="s">
        <v>77</v>
      </c>
      <c r="AY443" s="271" t="s">
        <v>139</v>
      </c>
    </row>
    <row r="444" s="12" customFormat="1">
      <c r="A444" s="12"/>
      <c r="B444" s="251"/>
      <c r="C444" s="252"/>
      <c r="D444" s="247" t="s">
        <v>149</v>
      </c>
      <c r="E444" s="253" t="s">
        <v>1</v>
      </c>
      <c r="F444" s="254" t="s">
        <v>826</v>
      </c>
      <c r="G444" s="252"/>
      <c r="H444" s="253" t="s">
        <v>1</v>
      </c>
      <c r="I444" s="255"/>
      <c r="J444" s="255"/>
      <c r="K444" s="252"/>
      <c r="L444" s="252"/>
      <c r="M444" s="256"/>
      <c r="N444" s="257"/>
      <c r="O444" s="258"/>
      <c r="P444" s="258"/>
      <c r="Q444" s="258"/>
      <c r="R444" s="258"/>
      <c r="S444" s="258"/>
      <c r="T444" s="258"/>
      <c r="U444" s="258"/>
      <c r="V444" s="258"/>
      <c r="W444" s="258"/>
      <c r="X444" s="259"/>
      <c r="Y444" s="12"/>
      <c r="Z444" s="12"/>
      <c r="AA444" s="12"/>
      <c r="AB444" s="12"/>
      <c r="AC444" s="12"/>
      <c r="AD444" s="12"/>
      <c r="AE444" s="12"/>
      <c r="AT444" s="260" t="s">
        <v>149</v>
      </c>
      <c r="AU444" s="260" t="s">
        <v>85</v>
      </c>
      <c r="AV444" s="12" t="s">
        <v>85</v>
      </c>
      <c r="AW444" s="12" t="s">
        <v>5</v>
      </c>
      <c r="AX444" s="12" t="s">
        <v>77</v>
      </c>
      <c r="AY444" s="260" t="s">
        <v>139</v>
      </c>
    </row>
    <row r="445" s="13" customFormat="1">
      <c r="A445" s="13"/>
      <c r="B445" s="261"/>
      <c r="C445" s="262"/>
      <c r="D445" s="247" t="s">
        <v>149</v>
      </c>
      <c r="E445" s="263" t="s">
        <v>1</v>
      </c>
      <c r="F445" s="264" t="s">
        <v>929</v>
      </c>
      <c r="G445" s="262"/>
      <c r="H445" s="265">
        <v>1516.1600000000001</v>
      </c>
      <c r="I445" s="266"/>
      <c r="J445" s="266"/>
      <c r="K445" s="262"/>
      <c r="L445" s="262"/>
      <c r="M445" s="267"/>
      <c r="N445" s="268"/>
      <c r="O445" s="269"/>
      <c r="P445" s="269"/>
      <c r="Q445" s="269"/>
      <c r="R445" s="269"/>
      <c r="S445" s="269"/>
      <c r="T445" s="269"/>
      <c r="U445" s="269"/>
      <c r="V445" s="269"/>
      <c r="W445" s="269"/>
      <c r="X445" s="270"/>
      <c r="Y445" s="13"/>
      <c r="Z445" s="13"/>
      <c r="AA445" s="13"/>
      <c r="AB445" s="13"/>
      <c r="AC445" s="13"/>
      <c r="AD445" s="13"/>
      <c r="AE445" s="13"/>
      <c r="AT445" s="271" t="s">
        <v>149</v>
      </c>
      <c r="AU445" s="271" t="s">
        <v>85</v>
      </c>
      <c r="AV445" s="13" t="s">
        <v>87</v>
      </c>
      <c r="AW445" s="13" t="s">
        <v>5</v>
      </c>
      <c r="AX445" s="13" t="s">
        <v>77</v>
      </c>
      <c r="AY445" s="271" t="s">
        <v>139</v>
      </c>
    </row>
    <row r="446" s="13" customFormat="1">
      <c r="A446" s="13"/>
      <c r="B446" s="261"/>
      <c r="C446" s="262"/>
      <c r="D446" s="247" t="s">
        <v>149</v>
      </c>
      <c r="E446" s="263" t="s">
        <v>1</v>
      </c>
      <c r="F446" s="264" t="s">
        <v>930</v>
      </c>
      <c r="G446" s="262"/>
      <c r="H446" s="265">
        <v>1.8400000000000001</v>
      </c>
      <c r="I446" s="266"/>
      <c r="J446" s="266"/>
      <c r="K446" s="262"/>
      <c r="L446" s="262"/>
      <c r="M446" s="267"/>
      <c r="N446" s="268"/>
      <c r="O446" s="269"/>
      <c r="P446" s="269"/>
      <c r="Q446" s="269"/>
      <c r="R446" s="269"/>
      <c r="S446" s="269"/>
      <c r="T446" s="269"/>
      <c r="U446" s="269"/>
      <c r="V446" s="269"/>
      <c r="W446" s="269"/>
      <c r="X446" s="270"/>
      <c r="Y446" s="13"/>
      <c r="Z446" s="13"/>
      <c r="AA446" s="13"/>
      <c r="AB446" s="13"/>
      <c r="AC446" s="13"/>
      <c r="AD446" s="13"/>
      <c r="AE446" s="13"/>
      <c r="AT446" s="271" t="s">
        <v>149</v>
      </c>
      <c r="AU446" s="271" t="s">
        <v>85</v>
      </c>
      <c r="AV446" s="13" t="s">
        <v>87</v>
      </c>
      <c r="AW446" s="13" t="s">
        <v>5</v>
      </c>
      <c r="AX446" s="13" t="s">
        <v>77</v>
      </c>
      <c r="AY446" s="271" t="s">
        <v>139</v>
      </c>
    </row>
    <row r="447" s="14" customFormat="1">
      <c r="A447" s="14"/>
      <c r="B447" s="272"/>
      <c r="C447" s="273"/>
      <c r="D447" s="247" t="s">
        <v>149</v>
      </c>
      <c r="E447" s="274" t="s">
        <v>1</v>
      </c>
      <c r="F447" s="275" t="s">
        <v>154</v>
      </c>
      <c r="G447" s="273"/>
      <c r="H447" s="276">
        <v>1832</v>
      </c>
      <c r="I447" s="277"/>
      <c r="J447" s="277"/>
      <c r="K447" s="273"/>
      <c r="L447" s="273"/>
      <c r="M447" s="278"/>
      <c r="N447" s="279"/>
      <c r="O447" s="280"/>
      <c r="P447" s="280"/>
      <c r="Q447" s="280"/>
      <c r="R447" s="280"/>
      <c r="S447" s="280"/>
      <c r="T447" s="280"/>
      <c r="U447" s="280"/>
      <c r="V447" s="280"/>
      <c r="W447" s="280"/>
      <c r="X447" s="281"/>
      <c r="Y447" s="14"/>
      <c r="Z447" s="14"/>
      <c r="AA447" s="14"/>
      <c r="AB447" s="14"/>
      <c r="AC447" s="14"/>
      <c r="AD447" s="14"/>
      <c r="AE447" s="14"/>
      <c r="AT447" s="282" t="s">
        <v>149</v>
      </c>
      <c r="AU447" s="282" t="s">
        <v>85</v>
      </c>
      <c r="AV447" s="14" t="s">
        <v>146</v>
      </c>
      <c r="AW447" s="14" t="s">
        <v>5</v>
      </c>
      <c r="AX447" s="14" t="s">
        <v>85</v>
      </c>
      <c r="AY447" s="282" t="s">
        <v>139</v>
      </c>
    </row>
    <row r="448" s="12" customFormat="1">
      <c r="A448" s="12"/>
      <c r="B448" s="251"/>
      <c r="C448" s="252"/>
      <c r="D448" s="247" t="s">
        <v>149</v>
      </c>
      <c r="E448" s="253" t="s">
        <v>1</v>
      </c>
      <c r="F448" s="254" t="s">
        <v>155</v>
      </c>
      <c r="G448" s="252"/>
      <c r="H448" s="253" t="s">
        <v>1</v>
      </c>
      <c r="I448" s="255"/>
      <c r="J448" s="255"/>
      <c r="K448" s="252"/>
      <c r="L448" s="252"/>
      <c r="M448" s="256"/>
      <c r="N448" s="257"/>
      <c r="O448" s="258"/>
      <c r="P448" s="258"/>
      <c r="Q448" s="258"/>
      <c r="R448" s="258"/>
      <c r="S448" s="258"/>
      <c r="T448" s="258"/>
      <c r="U448" s="258"/>
      <c r="V448" s="258"/>
      <c r="W448" s="258"/>
      <c r="X448" s="259"/>
      <c r="Y448" s="12"/>
      <c r="Z448" s="12"/>
      <c r="AA448" s="12"/>
      <c r="AB448" s="12"/>
      <c r="AC448" s="12"/>
      <c r="AD448" s="12"/>
      <c r="AE448" s="12"/>
      <c r="AT448" s="260" t="s">
        <v>149</v>
      </c>
      <c r="AU448" s="260" t="s">
        <v>85</v>
      </c>
      <c r="AV448" s="12" t="s">
        <v>85</v>
      </c>
      <c r="AW448" s="12" t="s">
        <v>5</v>
      </c>
      <c r="AX448" s="12" t="s">
        <v>77</v>
      </c>
      <c r="AY448" s="260" t="s">
        <v>139</v>
      </c>
    </row>
    <row r="449" s="2" customFormat="1" ht="21.75" customHeight="1">
      <c r="A449" s="37"/>
      <c r="B449" s="38"/>
      <c r="C449" s="231" t="s">
        <v>408</v>
      </c>
      <c r="D449" s="231" t="s">
        <v>140</v>
      </c>
      <c r="E449" s="232" t="s">
        <v>344</v>
      </c>
      <c r="F449" s="233" t="s">
        <v>345</v>
      </c>
      <c r="G449" s="234" t="s">
        <v>164</v>
      </c>
      <c r="H449" s="235">
        <v>246</v>
      </c>
      <c r="I449" s="236"/>
      <c r="J449" s="237"/>
      <c r="K449" s="238">
        <f>ROUND(P449*H449,2)</f>
        <v>0</v>
      </c>
      <c r="L449" s="233" t="s">
        <v>144</v>
      </c>
      <c r="M449" s="239"/>
      <c r="N449" s="240" t="s">
        <v>1</v>
      </c>
      <c r="O449" s="241" t="s">
        <v>40</v>
      </c>
      <c r="P449" s="242">
        <f>I449+J449</f>
        <v>0</v>
      </c>
      <c r="Q449" s="242">
        <f>ROUND(I449*H449,2)</f>
        <v>0</v>
      </c>
      <c r="R449" s="242">
        <f>ROUND(J449*H449,2)</f>
        <v>0</v>
      </c>
      <c r="S449" s="90"/>
      <c r="T449" s="243">
        <f>S449*H449</f>
        <v>0</v>
      </c>
      <c r="U449" s="243">
        <v>9.0000000000000006E-05</v>
      </c>
      <c r="V449" s="243">
        <f>U449*H449</f>
        <v>0.02214</v>
      </c>
      <c r="W449" s="243">
        <v>0</v>
      </c>
      <c r="X449" s="244">
        <f>W449*H449</f>
        <v>0</v>
      </c>
      <c r="Y449" s="37"/>
      <c r="Z449" s="37"/>
      <c r="AA449" s="37"/>
      <c r="AB449" s="37"/>
      <c r="AC449" s="37"/>
      <c r="AD449" s="37"/>
      <c r="AE449" s="37"/>
      <c r="AR449" s="245" t="s">
        <v>145</v>
      </c>
      <c r="AT449" s="245" t="s">
        <v>140</v>
      </c>
      <c r="AU449" s="245" t="s">
        <v>85</v>
      </c>
      <c r="AY449" s="16" t="s">
        <v>139</v>
      </c>
      <c r="BE449" s="246">
        <f>IF(O449="základní",K449,0)</f>
        <v>0</v>
      </c>
      <c r="BF449" s="246">
        <f>IF(O449="snížená",K449,0)</f>
        <v>0</v>
      </c>
      <c r="BG449" s="246">
        <f>IF(O449="zákl. přenesená",K449,0)</f>
        <v>0</v>
      </c>
      <c r="BH449" s="246">
        <f>IF(O449="sníž. přenesená",K449,0)</f>
        <v>0</v>
      </c>
      <c r="BI449" s="246">
        <f>IF(O449="nulová",K449,0)</f>
        <v>0</v>
      </c>
      <c r="BJ449" s="16" t="s">
        <v>85</v>
      </c>
      <c r="BK449" s="246">
        <f>ROUND(P449*H449,2)</f>
        <v>0</v>
      </c>
      <c r="BL449" s="16" t="s">
        <v>146</v>
      </c>
      <c r="BM449" s="245" t="s">
        <v>931</v>
      </c>
    </row>
    <row r="450" s="2" customFormat="1">
      <c r="A450" s="37"/>
      <c r="B450" s="38"/>
      <c r="C450" s="39"/>
      <c r="D450" s="247" t="s">
        <v>148</v>
      </c>
      <c r="E450" s="39"/>
      <c r="F450" s="248" t="s">
        <v>345</v>
      </c>
      <c r="G450" s="39"/>
      <c r="H450" s="39"/>
      <c r="I450" s="144"/>
      <c r="J450" s="144"/>
      <c r="K450" s="39"/>
      <c r="L450" s="39"/>
      <c r="M450" s="43"/>
      <c r="N450" s="249"/>
      <c r="O450" s="250"/>
      <c r="P450" s="90"/>
      <c r="Q450" s="90"/>
      <c r="R450" s="90"/>
      <c r="S450" s="90"/>
      <c r="T450" s="90"/>
      <c r="U450" s="90"/>
      <c r="V450" s="90"/>
      <c r="W450" s="90"/>
      <c r="X450" s="91"/>
      <c r="Y450" s="37"/>
      <c r="Z450" s="37"/>
      <c r="AA450" s="37"/>
      <c r="AB450" s="37"/>
      <c r="AC450" s="37"/>
      <c r="AD450" s="37"/>
      <c r="AE450" s="37"/>
      <c r="AT450" s="16" t="s">
        <v>148</v>
      </c>
      <c r="AU450" s="16" t="s">
        <v>85</v>
      </c>
    </row>
    <row r="451" s="12" customFormat="1">
      <c r="A451" s="12"/>
      <c r="B451" s="251"/>
      <c r="C451" s="252"/>
      <c r="D451" s="247" t="s">
        <v>149</v>
      </c>
      <c r="E451" s="253" t="s">
        <v>1</v>
      </c>
      <c r="F451" s="254" t="s">
        <v>902</v>
      </c>
      <c r="G451" s="252"/>
      <c r="H451" s="253" t="s">
        <v>1</v>
      </c>
      <c r="I451" s="255"/>
      <c r="J451" s="255"/>
      <c r="K451" s="252"/>
      <c r="L451" s="252"/>
      <c r="M451" s="256"/>
      <c r="N451" s="257"/>
      <c r="O451" s="258"/>
      <c r="P451" s="258"/>
      <c r="Q451" s="258"/>
      <c r="R451" s="258"/>
      <c r="S451" s="258"/>
      <c r="T451" s="258"/>
      <c r="U451" s="258"/>
      <c r="V451" s="258"/>
      <c r="W451" s="258"/>
      <c r="X451" s="259"/>
      <c r="Y451" s="12"/>
      <c r="Z451" s="12"/>
      <c r="AA451" s="12"/>
      <c r="AB451" s="12"/>
      <c r="AC451" s="12"/>
      <c r="AD451" s="12"/>
      <c r="AE451" s="12"/>
      <c r="AT451" s="260" t="s">
        <v>149</v>
      </c>
      <c r="AU451" s="260" t="s">
        <v>85</v>
      </c>
      <c r="AV451" s="12" t="s">
        <v>85</v>
      </c>
      <c r="AW451" s="12" t="s">
        <v>5</v>
      </c>
      <c r="AX451" s="12" t="s">
        <v>77</v>
      </c>
      <c r="AY451" s="260" t="s">
        <v>139</v>
      </c>
    </row>
    <row r="452" s="13" customFormat="1">
      <c r="A452" s="13"/>
      <c r="B452" s="261"/>
      <c r="C452" s="262"/>
      <c r="D452" s="247" t="s">
        <v>149</v>
      </c>
      <c r="E452" s="263" t="s">
        <v>1</v>
      </c>
      <c r="F452" s="264" t="s">
        <v>926</v>
      </c>
      <c r="G452" s="262"/>
      <c r="H452" s="265">
        <v>130</v>
      </c>
      <c r="I452" s="266"/>
      <c r="J452" s="266"/>
      <c r="K452" s="262"/>
      <c r="L452" s="262"/>
      <c r="M452" s="267"/>
      <c r="N452" s="268"/>
      <c r="O452" s="269"/>
      <c r="P452" s="269"/>
      <c r="Q452" s="269"/>
      <c r="R452" s="269"/>
      <c r="S452" s="269"/>
      <c r="T452" s="269"/>
      <c r="U452" s="269"/>
      <c r="V452" s="269"/>
      <c r="W452" s="269"/>
      <c r="X452" s="270"/>
      <c r="Y452" s="13"/>
      <c r="Z452" s="13"/>
      <c r="AA452" s="13"/>
      <c r="AB452" s="13"/>
      <c r="AC452" s="13"/>
      <c r="AD452" s="13"/>
      <c r="AE452" s="13"/>
      <c r="AT452" s="271" t="s">
        <v>149</v>
      </c>
      <c r="AU452" s="271" t="s">
        <v>85</v>
      </c>
      <c r="AV452" s="13" t="s">
        <v>87</v>
      </c>
      <c r="AW452" s="13" t="s">
        <v>5</v>
      </c>
      <c r="AX452" s="13" t="s">
        <v>77</v>
      </c>
      <c r="AY452" s="271" t="s">
        <v>139</v>
      </c>
    </row>
    <row r="453" s="12" customFormat="1">
      <c r="A453" s="12"/>
      <c r="B453" s="251"/>
      <c r="C453" s="252"/>
      <c r="D453" s="247" t="s">
        <v>149</v>
      </c>
      <c r="E453" s="253" t="s">
        <v>1</v>
      </c>
      <c r="F453" s="254" t="s">
        <v>852</v>
      </c>
      <c r="G453" s="252"/>
      <c r="H453" s="253" t="s">
        <v>1</v>
      </c>
      <c r="I453" s="255"/>
      <c r="J453" s="255"/>
      <c r="K453" s="252"/>
      <c r="L453" s="252"/>
      <c r="M453" s="256"/>
      <c r="N453" s="257"/>
      <c r="O453" s="258"/>
      <c r="P453" s="258"/>
      <c r="Q453" s="258"/>
      <c r="R453" s="258"/>
      <c r="S453" s="258"/>
      <c r="T453" s="258"/>
      <c r="U453" s="258"/>
      <c r="V453" s="258"/>
      <c r="W453" s="258"/>
      <c r="X453" s="259"/>
      <c r="Y453" s="12"/>
      <c r="Z453" s="12"/>
      <c r="AA453" s="12"/>
      <c r="AB453" s="12"/>
      <c r="AC453" s="12"/>
      <c r="AD453" s="12"/>
      <c r="AE453" s="12"/>
      <c r="AT453" s="260" t="s">
        <v>149</v>
      </c>
      <c r="AU453" s="260" t="s">
        <v>85</v>
      </c>
      <c r="AV453" s="12" t="s">
        <v>85</v>
      </c>
      <c r="AW453" s="12" t="s">
        <v>5</v>
      </c>
      <c r="AX453" s="12" t="s">
        <v>77</v>
      </c>
      <c r="AY453" s="260" t="s">
        <v>139</v>
      </c>
    </row>
    <row r="454" s="13" customFormat="1">
      <c r="A454" s="13"/>
      <c r="B454" s="261"/>
      <c r="C454" s="262"/>
      <c r="D454" s="247" t="s">
        <v>149</v>
      </c>
      <c r="E454" s="263" t="s">
        <v>1</v>
      </c>
      <c r="F454" s="264" t="s">
        <v>793</v>
      </c>
      <c r="G454" s="262"/>
      <c r="H454" s="265">
        <v>106</v>
      </c>
      <c r="I454" s="266"/>
      <c r="J454" s="266"/>
      <c r="K454" s="262"/>
      <c r="L454" s="262"/>
      <c r="M454" s="267"/>
      <c r="N454" s="268"/>
      <c r="O454" s="269"/>
      <c r="P454" s="269"/>
      <c r="Q454" s="269"/>
      <c r="R454" s="269"/>
      <c r="S454" s="269"/>
      <c r="T454" s="269"/>
      <c r="U454" s="269"/>
      <c r="V454" s="269"/>
      <c r="W454" s="269"/>
      <c r="X454" s="270"/>
      <c r="Y454" s="13"/>
      <c r="Z454" s="13"/>
      <c r="AA454" s="13"/>
      <c r="AB454" s="13"/>
      <c r="AC454" s="13"/>
      <c r="AD454" s="13"/>
      <c r="AE454" s="13"/>
      <c r="AT454" s="271" t="s">
        <v>149</v>
      </c>
      <c r="AU454" s="271" t="s">
        <v>85</v>
      </c>
      <c r="AV454" s="13" t="s">
        <v>87</v>
      </c>
      <c r="AW454" s="13" t="s">
        <v>5</v>
      </c>
      <c r="AX454" s="13" t="s">
        <v>77</v>
      </c>
      <c r="AY454" s="271" t="s">
        <v>139</v>
      </c>
    </row>
    <row r="455" s="12" customFormat="1">
      <c r="A455" s="12"/>
      <c r="B455" s="251"/>
      <c r="C455" s="252"/>
      <c r="D455" s="247" t="s">
        <v>149</v>
      </c>
      <c r="E455" s="253" t="s">
        <v>1</v>
      </c>
      <c r="F455" s="254" t="s">
        <v>851</v>
      </c>
      <c r="G455" s="252"/>
      <c r="H455" s="253" t="s">
        <v>1</v>
      </c>
      <c r="I455" s="255"/>
      <c r="J455" s="255"/>
      <c r="K455" s="252"/>
      <c r="L455" s="252"/>
      <c r="M455" s="256"/>
      <c r="N455" s="257"/>
      <c r="O455" s="258"/>
      <c r="P455" s="258"/>
      <c r="Q455" s="258"/>
      <c r="R455" s="258"/>
      <c r="S455" s="258"/>
      <c r="T455" s="258"/>
      <c r="U455" s="258"/>
      <c r="V455" s="258"/>
      <c r="W455" s="258"/>
      <c r="X455" s="259"/>
      <c r="Y455" s="12"/>
      <c r="Z455" s="12"/>
      <c r="AA455" s="12"/>
      <c r="AB455" s="12"/>
      <c r="AC455" s="12"/>
      <c r="AD455" s="12"/>
      <c r="AE455" s="12"/>
      <c r="AT455" s="260" t="s">
        <v>149</v>
      </c>
      <c r="AU455" s="260" t="s">
        <v>85</v>
      </c>
      <c r="AV455" s="12" t="s">
        <v>85</v>
      </c>
      <c r="AW455" s="12" t="s">
        <v>5</v>
      </c>
      <c r="AX455" s="12" t="s">
        <v>77</v>
      </c>
      <c r="AY455" s="260" t="s">
        <v>139</v>
      </c>
    </row>
    <row r="456" s="13" customFormat="1">
      <c r="A456" s="13"/>
      <c r="B456" s="261"/>
      <c r="C456" s="262"/>
      <c r="D456" s="247" t="s">
        <v>149</v>
      </c>
      <c r="E456" s="263" t="s">
        <v>1</v>
      </c>
      <c r="F456" s="264" t="s">
        <v>216</v>
      </c>
      <c r="G456" s="262"/>
      <c r="H456" s="265">
        <v>10</v>
      </c>
      <c r="I456" s="266"/>
      <c r="J456" s="266"/>
      <c r="K456" s="262"/>
      <c r="L456" s="262"/>
      <c r="M456" s="267"/>
      <c r="N456" s="268"/>
      <c r="O456" s="269"/>
      <c r="P456" s="269"/>
      <c r="Q456" s="269"/>
      <c r="R456" s="269"/>
      <c r="S456" s="269"/>
      <c r="T456" s="269"/>
      <c r="U456" s="269"/>
      <c r="V456" s="269"/>
      <c r="W456" s="269"/>
      <c r="X456" s="270"/>
      <c r="Y456" s="13"/>
      <c r="Z456" s="13"/>
      <c r="AA456" s="13"/>
      <c r="AB456" s="13"/>
      <c r="AC456" s="13"/>
      <c r="AD456" s="13"/>
      <c r="AE456" s="13"/>
      <c r="AT456" s="271" t="s">
        <v>149</v>
      </c>
      <c r="AU456" s="271" t="s">
        <v>85</v>
      </c>
      <c r="AV456" s="13" t="s">
        <v>87</v>
      </c>
      <c r="AW456" s="13" t="s">
        <v>5</v>
      </c>
      <c r="AX456" s="13" t="s">
        <v>77</v>
      </c>
      <c r="AY456" s="271" t="s">
        <v>139</v>
      </c>
    </row>
    <row r="457" s="14" customFormat="1">
      <c r="A457" s="14"/>
      <c r="B457" s="272"/>
      <c r="C457" s="273"/>
      <c r="D457" s="247" t="s">
        <v>149</v>
      </c>
      <c r="E457" s="274" t="s">
        <v>1</v>
      </c>
      <c r="F457" s="275" t="s">
        <v>154</v>
      </c>
      <c r="G457" s="273"/>
      <c r="H457" s="276">
        <v>246</v>
      </c>
      <c r="I457" s="277"/>
      <c r="J457" s="277"/>
      <c r="K457" s="273"/>
      <c r="L457" s="273"/>
      <c r="M457" s="278"/>
      <c r="N457" s="279"/>
      <c r="O457" s="280"/>
      <c r="P457" s="280"/>
      <c r="Q457" s="280"/>
      <c r="R457" s="280"/>
      <c r="S457" s="280"/>
      <c r="T457" s="280"/>
      <c r="U457" s="280"/>
      <c r="V457" s="280"/>
      <c r="W457" s="280"/>
      <c r="X457" s="281"/>
      <c r="Y457" s="14"/>
      <c r="Z457" s="14"/>
      <c r="AA457" s="14"/>
      <c r="AB457" s="14"/>
      <c r="AC457" s="14"/>
      <c r="AD457" s="14"/>
      <c r="AE457" s="14"/>
      <c r="AT457" s="282" t="s">
        <v>149</v>
      </c>
      <c r="AU457" s="282" t="s">
        <v>85</v>
      </c>
      <c r="AV457" s="14" t="s">
        <v>146</v>
      </c>
      <c r="AW457" s="14" t="s">
        <v>5</v>
      </c>
      <c r="AX457" s="14" t="s">
        <v>85</v>
      </c>
      <c r="AY457" s="282" t="s">
        <v>139</v>
      </c>
    </row>
    <row r="458" s="12" customFormat="1">
      <c r="A458" s="12"/>
      <c r="B458" s="251"/>
      <c r="C458" s="252"/>
      <c r="D458" s="247" t="s">
        <v>149</v>
      </c>
      <c r="E458" s="253" t="s">
        <v>1</v>
      </c>
      <c r="F458" s="254" t="s">
        <v>155</v>
      </c>
      <c r="G458" s="252"/>
      <c r="H458" s="253" t="s">
        <v>1</v>
      </c>
      <c r="I458" s="255"/>
      <c r="J458" s="255"/>
      <c r="K458" s="252"/>
      <c r="L458" s="252"/>
      <c r="M458" s="256"/>
      <c r="N458" s="257"/>
      <c r="O458" s="258"/>
      <c r="P458" s="258"/>
      <c r="Q458" s="258"/>
      <c r="R458" s="258"/>
      <c r="S458" s="258"/>
      <c r="T458" s="258"/>
      <c r="U458" s="258"/>
      <c r="V458" s="258"/>
      <c r="W458" s="258"/>
      <c r="X458" s="259"/>
      <c r="Y458" s="12"/>
      <c r="Z458" s="12"/>
      <c r="AA458" s="12"/>
      <c r="AB458" s="12"/>
      <c r="AC458" s="12"/>
      <c r="AD458" s="12"/>
      <c r="AE458" s="12"/>
      <c r="AT458" s="260" t="s">
        <v>149</v>
      </c>
      <c r="AU458" s="260" t="s">
        <v>85</v>
      </c>
      <c r="AV458" s="12" t="s">
        <v>85</v>
      </c>
      <c r="AW458" s="12" t="s">
        <v>5</v>
      </c>
      <c r="AX458" s="12" t="s">
        <v>77</v>
      </c>
      <c r="AY458" s="260" t="s">
        <v>139</v>
      </c>
    </row>
    <row r="459" s="2" customFormat="1" ht="21.75" customHeight="1">
      <c r="A459" s="37"/>
      <c r="B459" s="38"/>
      <c r="C459" s="231" t="s">
        <v>418</v>
      </c>
      <c r="D459" s="231" t="s">
        <v>140</v>
      </c>
      <c r="E459" s="232" t="s">
        <v>348</v>
      </c>
      <c r="F459" s="233" t="s">
        <v>349</v>
      </c>
      <c r="G459" s="234" t="s">
        <v>350</v>
      </c>
      <c r="H459" s="235">
        <v>30</v>
      </c>
      <c r="I459" s="236"/>
      <c r="J459" s="237"/>
      <c r="K459" s="238">
        <f>ROUND(P459*H459,2)</f>
        <v>0</v>
      </c>
      <c r="L459" s="233" t="s">
        <v>144</v>
      </c>
      <c r="M459" s="239"/>
      <c r="N459" s="240" t="s">
        <v>1</v>
      </c>
      <c r="O459" s="241" t="s">
        <v>40</v>
      </c>
      <c r="P459" s="242">
        <f>I459+J459</f>
        <v>0</v>
      </c>
      <c r="Q459" s="242">
        <f>ROUND(I459*H459,2)</f>
        <v>0</v>
      </c>
      <c r="R459" s="242">
        <f>ROUND(J459*H459,2)</f>
        <v>0</v>
      </c>
      <c r="S459" s="90"/>
      <c r="T459" s="243">
        <f>S459*H459</f>
        <v>0</v>
      </c>
      <c r="U459" s="243">
        <v>0.001</v>
      </c>
      <c r="V459" s="243">
        <f>U459*H459</f>
        <v>0.029999999999999999</v>
      </c>
      <c r="W459" s="243">
        <v>0</v>
      </c>
      <c r="X459" s="244">
        <f>W459*H459</f>
        <v>0</v>
      </c>
      <c r="Y459" s="37"/>
      <c r="Z459" s="37"/>
      <c r="AA459" s="37"/>
      <c r="AB459" s="37"/>
      <c r="AC459" s="37"/>
      <c r="AD459" s="37"/>
      <c r="AE459" s="37"/>
      <c r="AR459" s="245" t="s">
        <v>145</v>
      </c>
      <c r="AT459" s="245" t="s">
        <v>140</v>
      </c>
      <c r="AU459" s="245" t="s">
        <v>85</v>
      </c>
      <c r="AY459" s="16" t="s">
        <v>139</v>
      </c>
      <c r="BE459" s="246">
        <f>IF(O459="základní",K459,0)</f>
        <v>0</v>
      </c>
      <c r="BF459" s="246">
        <f>IF(O459="snížená",K459,0)</f>
        <v>0</v>
      </c>
      <c r="BG459" s="246">
        <f>IF(O459="zákl. přenesená",K459,0)</f>
        <v>0</v>
      </c>
      <c r="BH459" s="246">
        <f>IF(O459="sníž. přenesená",K459,0)</f>
        <v>0</v>
      </c>
      <c r="BI459" s="246">
        <f>IF(O459="nulová",K459,0)</f>
        <v>0</v>
      </c>
      <c r="BJ459" s="16" t="s">
        <v>85</v>
      </c>
      <c r="BK459" s="246">
        <f>ROUND(P459*H459,2)</f>
        <v>0</v>
      </c>
      <c r="BL459" s="16" t="s">
        <v>146</v>
      </c>
      <c r="BM459" s="245" t="s">
        <v>932</v>
      </c>
    </row>
    <row r="460" s="2" customFormat="1">
      <c r="A460" s="37"/>
      <c r="B460" s="38"/>
      <c r="C460" s="39"/>
      <c r="D460" s="247" t="s">
        <v>148</v>
      </c>
      <c r="E460" s="39"/>
      <c r="F460" s="248" t="s">
        <v>349</v>
      </c>
      <c r="G460" s="39"/>
      <c r="H460" s="39"/>
      <c r="I460" s="144"/>
      <c r="J460" s="144"/>
      <c r="K460" s="39"/>
      <c r="L460" s="39"/>
      <c r="M460" s="43"/>
      <c r="N460" s="249"/>
      <c r="O460" s="250"/>
      <c r="P460" s="90"/>
      <c r="Q460" s="90"/>
      <c r="R460" s="90"/>
      <c r="S460" s="90"/>
      <c r="T460" s="90"/>
      <c r="U460" s="90"/>
      <c r="V460" s="90"/>
      <c r="W460" s="90"/>
      <c r="X460" s="91"/>
      <c r="Y460" s="37"/>
      <c r="Z460" s="37"/>
      <c r="AA460" s="37"/>
      <c r="AB460" s="37"/>
      <c r="AC460" s="37"/>
      <c r="AD460" s="37"/>
      <c r="AE460" s="37"/>
      <c r="AT460" s="16" t="s">
        <v>148</v>
      </c>
      <c r="AU460" s="16" t="s">
        <v>85</v>
      </c>
    </row>
    <row r="461" s="12" customFormat="1">
      <c r="A461" s="12"/>
      <c r="B461" s="251"/>
      <c r="C461" s="252"/>
      <c r="D461" s="247" t="s">
        <v>149</v>
      </c>
      <c r="E461" s="253" t="s">
        <v>1</v>
      </c>
      <c r="F461" s="254" t="s">
        <v>872</v>
      </c>
      <c r="G461" s="252"/>
      <c r="H461" s="253" t="s">
        <v>1</v>
      </c>
      <c r="I461" s="255"/>
      <c r="J461" s="255"/>
      <c r="K461" s="252"/>
      <c r="L461" s="252"/>
      <c r="M461" s="256"/>
      <c r="N461" s="257"/>
      <c r="O461" s="258"/>
      <c r="P461" s="258"/>
      <c r="Q461" s="258"/>
      <c r="R461" s="258"/>
      <c r="S461" s="258"/>
      <c r="T461" s="258"/>
      <c r="U461" s="258"/>
      <c r="V461" s="258"/>
      <c r="W461" s="258"/>
      <c r="X461" s="259"/>
      <c r="Y461" s="12"/>
      <c r="Z461" s="12"/>
      <c r="AA461" s="12"/>
      <c r="AB461" s="12"/>
      <c r="AC461" s="12"/>
      <c r="AD461" s="12"/>
      <c r="AE461" s="12"/>
      <c r="AT461" s="260" t="s">
        <v>149</v>
      </c>
      <c r="AU461" s="260" t="s">
        <v>85</v>
      </c>
      <c r="AV461" s="12" t="s">
        <v>85</v>
      </c>
      <c r="AW461" s="12" t="s">
        <v>5</v>
      </c>
      <c r="AX461" s="12" t="s">
        <v>77</v>
      </c>
      <c r="AY461" s="260" t="s">
        <v>139</v>
      </c>
    </row>
    <row r="462" s="13" customFormat="1">
      <c r="A462" s="13"/>
      <c r="B462" s="261"/>
      <c r="C462" s="262"/>
      <c r="D462" s="247" t="s">
        <v>149</v>
      </c>
      <c r="E462" s="263" t="s">
        <v>1</v>
      </c>
      <c r="F462" s="264" t="s">
        <v>352</v>
      </c>
      <c r="G462" s="262"/>
      <c r="H462" s="265">
        <v>30</v>
      </c>
      <c r="I462" s="266"/>
      <c r="J462" s="266"/>
      <c r="K462" s="262"/>
      <c r="L462" s="262"/>
      <c r="M462" s="267"/>
      <c r="N462" s="268"/>
      <c r="O462" s="269"/>
      <c r="P462" s="269"/>
      <c r="Q462" s="269"/>
      <c r="R462" s="269"/>
      <c r="S462" s="269"/>
      <c r="T462" s="269"/>
      <c r="U462" s="269"/>
      <c r="V462" s="269"/>
      <c r="W462" s="269"/>
      <c r="X462" s="270"/>
      <c r="Y462" s="13"/>
      <c r="Z462" s="13"/>
      <c r="AA462" s="13"/>
      <c r="AB462" s="13"/>
      <c r="AC462" s="13"/>
      <c r="AD462" s="13"/>
      <c r="AE462" s="13"/>
      <c r="AT462" s="271" t="s">
        <v>149</v>
      </c>
      <c r="AU462" s="271" t="s">
        <v>85</v>
      </c>
      <c r="AV462" s="13" t="s">
        <v>87</v>
      </c>
      <c r="AW462" s="13" t="s">
        <v>5</v>
      </c>
      <c r="AX462" s="13" t="s">
        <v>77</v>
      </c>
      <c r="AY462" s="271" t="s">
        <v>139</v>
      </c>
    </row>
    <row r="463" s="14" customFormat="1">
      <c r="A463" s="14"/>
      <c r="B463" s="272"/>
      <c r="C463" s="273"/>
      <c r="D463" s="247" t="s">
        <v>149</v>
      </c>
      <c r="E463" s="274" t="s">
        <v>1</v>
      </c>
      <c r="F463" s="275" t="s">
        <v>154</v>
      </c>
      <c r="G463" s="273"/>
      <c r="H463" s="276">
        <v>30</v>
      </c>
      <c r="I463" s="277"/>
      <c r="J463" s="277"/>
      <c r="K463" s="273"/>
      <c r="L463" s="273"/>
      <c r="M463" s="278"/>
      <c r="N463" s="279"/>
      <c r="O463" s="280"/>
      <c r="P463" s="280"/>
      <c r="Q463" s="280"/>
      <c r="R463" s="280"/>
      <c r="S463" s="280"/>
      <c r="T463" s="280"/>
      <c r="U463" s="280"/>
      <c r="V463" s="280"/>
      <c r="W463" s="280"/>
      <c r="X463" s="281"/>
      <c r="Y463" s="14"/>
      <c r="Z463" s="14"/>
      <c r="AA463" s="14"/>
      <c r="AB463" s="14"/>
      <c r="AC463" s="14"/>
      <c r="AD463" s="14"/>
      <c r="AE463" s="14"/>
      <c r="AT463" s="282" t="s">
        <v>149</v>
      </c>
      <c r="AU463" s="282" t="s">
        <v>85</v>
      </c>
      <c r="AV463" s="14" t="s">
        <v>146</v>
      </c>
      <c r="AW463" s="14" t="s">
        <v>5</v>
      </c>
      <c r="AX463" s="14" t="s">
        <v>85</v>
      </c>
      <c r="AY463" s="282" t="s">
        <v>139</v>
      </c>
    </row>
    <row r="464" s="12" customFormat="1">
      <c r="A464" s="12"/>
      <c r="B464" s="251"/>
      <c r="C464" s="252"/>
      <c r="D464" s="247" t="s">
        <v>149</v>
      </c>
      <c r="E464" s="253" t="s">
        <v>1</v>
      </c>
      <c r="F464" s="254" t="s">
        <v>155</v>
      </c>
      <c r="G464" s="252"/>
      <c r="H464" s="253" t="s">
        <v>1</v>
      </c>
      <c r="I464" s="255"/>
      <c r="J464" s="255"/>
      <c r="K464" s="252"/>
      <c r="L464" s="252"/>
      <c r="M464" s="256"/>
      <c r="N464" s="257"/>
      <c r="O464" s="258"/>
      <c r="P464" s="258"/>
      <c r="Q464" s="258"/>
      <c r="R464" s="258"/>
      <c r="S464" s="258"/>
      <c r="T464" s="258"/>
      <c r="U464" s="258"/>
      <c r="V464" s="258"/>
      <c r="W464" s="258"/>
      <c r="X464" s="259"/>
      <c r="Y464" s="12"/>
      <c r="Z464" s="12"/>
      <c r="AA464" s="12"/>
      <c r="AB464" s="12"/>
      <c r="AC464" s="12"/>
      <c r="AD464" s="12"/>
      <c r="AE464" s="12"/>
      <c r="AT464" s="260" t="s">
        <v>149</v>
      </c>
      <c r="AU464" s="260" t="s">
        <v>85</v>
      </c>
      <c r="AV464" s="12" t="s">
        <v>85</v>
      </c>
      <c r="AW464" s="12" t="s">
        <v>5</v>
      </c>
      <c r="AX464" s="12" t="s">
        <v>77</v>
      </c>
      <c r="AY464" s="260" t="s">
        <v>139</v>
      </c>
    </row>
    <row r="465" s="11" customFormat="1" ht="25.92" customHeight="1">
      <c r="A465" s="11"/>
      <c r="B465" s="216"/>
      <c r="C465" s="217"/>
      <c r="D465" s="218" t="s">
        <v>76</v>
      </c>
      <c r="E465" s="219" t="s">
        <v>140</v>
      </c>
      <c r="F465" s="219" t="s">
        <v>933</v>
      </c>
      <c r="G465" s="217"/>
      <c r="H465" s="217"/>
      <c r="I465" s="220"/>
      <c r="J465" s="220"/>
      <c r="K465" s="221">
        <f>BK465</f>
        <v>0</v>
      </c>
      <c r="L465" s="217"/>
      <c r="M465" s="222"/>
      <c r="N465" s="223"/>
      <c r="O465" s="224"/>
      <c r="P465" s="224"/>
      <c r="Q465" s="225">
        <f>SUM(Q466:Q508)</f>
        <v>0</v>
      </c>
      <c r="R465" s="225">
        <f>SUM(R466:R508)</f>
        <v>0</v>
      </c>
      <c r="S465" s="224"/>
      <c r="T465" s="226">
        <f>SUM(T466:T508)</f>
        <v>0</v>
      </c>
      <c r="U465" s="224"/>
      <c r="V465" s="226">
        <f>SUM(V466:V508)</f>
        <v>445.51916</v>
      </c>
      <c r="W465" s="224"/>
      <c r="X465" s="227">
        <f>SUM(X466:X508)</f>
        <v>0</v>
      </c>
      <c r="Y465" s="11"/>
      <c r="Z465" s="11"/>
      <c r="AA465" s="11"/>
      <c r="AB465" s="11"/>
      <c r="AC465" s="11"/>
      <c r="AD465" s="11"/>
      <c r="AE465" s="11"/>
      <c r="AR465" s="228" t="s">
        <v>161</v>
      </c>
      <c r="AT465" s="229" t="s">
        <v>76</v>
      </c>
      <c r="AU465" s="229" t="s">
        <v>77</v>
      </c>
      <c r="AY465" s="228" t="s">
        <v>139</v>
      </c>
      <c r="BK465" s="230">
        <f>SUM(BK466:BK508)</f>
        <v>0</v>
      </c>
    </row>
    <row r="466" s="2" customFormat="1" ht="21.75" customHeight="1">
      <c r="A466" s="37"/>
      <c r="B466" s="38"/>
      <c r="C466" s="231" t="s">
        <v>428</v>
      </c>
      <c r="D466" s="231" t="s">
        <v>140</v>
      </c>
      <c r="E466" s="232" t="s">
        <v>362</v>
      </c>
      <c r="F466" s="233" t="s">
        <v>363</v>
      </c>
      <c r="G466" s="234" t="s">
        <v>364</v>
      </c>
      <c r="H466" s="235">
        <v>445.31999999999999</v>
      </c>
      <c r="I466" s="236"/>
      <c r="J466" s="237"/>
      <c r="K466" s="238">
        <f>ROUND(P466*H466,2)</f>
        <v>0</v>
      </c>
      <c r="L466" s="233" t="s">
        <v>144</v>
      </c>
      <c r="M466" s="239"/>
      <c r="N466" s="240" t="s">
        <v>1</v>
      </c>
      <c r="O466" s="241" t="s">
        <v>40</v>
      </c>
      <c r="P466" s="242">
        <f>I466+J466</f>
        <v>0</v>
      </c>
      <c r="Q466" s="242">
        <f>ROUND(I466*H466,2)</f>
        <v>0</v>
      </c>
      <c r="R466" s="242">
        <f>ROUND(J466*H466,2)</f>
        <v>0</v>
      </c>
      <c r="S466" s="90"/>
      <c r="T466" s="243">
        <f>S466*H466</f>
        <v>0</v>
      </c>
      <c r="U466" s="243">
        <v>1</v>
      </c>
      <c r="V466" s="243">
        <f>U466*H466</f>
        <v>445.31999999999999</v>
      </c>
      <c r="W466" s="243">
        <v>0</v>
      </c>
      <c r="X466" s="244">
        <f>W466*H466</f>
        <v>0</v>
      </c>
      <c r="Y466" s="37"/>
      <c r="Z466" s="37"/>
      <c r="AA466" s="37"/>
      <c r="AB466" s="37"/>
      <c r="AC466" s="37"/>
      <c r="AD466" s="37"/>
      <c r="AE466" s="37"/>
      <c r="AR466" s="245" t="s">
        <v>145</v>
      </c>
      <c r="AT466" s="245" t="s">
        <v>140</v>
      </c>
      <c r="AU466" s="245" t="s">
        <v>85</v>
      </c>
      <c r="AY466" s="16" t="s">
        <v>139</v>
      </c>
      <c r="BE466" s="246">
        <f>IF(O466="základní",K466,0)</f>
        <v>0</v>
      </c>
      <c r="BF466" s="246">
        <f>IF(O466="snížená",K466,0)</f>
        <v>0</v>
      </c>
      <c r="BG466" s="246">
        <f>IF(O466="zákl. přenesená",K466,0)</f>
        <v>0</v>
      </c>
      <c r="BH466" s="246">
        <f>IF(O466="sníž. přenesená",K466,0)</f>
        <v>0</v>
      </c>
      <c r="BI466" s="246">
        <f>IF(O466="nulová",K466,0)</f>
        <v>0</v>
      </c>
      <c r="BJ466" s="16" t="s">
        <v>85</v>
      </c>
      <c r="BK466" s="246">
        <f>ROUND(P466*H466,2)</f>
        <v>0</v>
      </c>
      <c r="BL466" s="16" t="s">
        <v>146</v>
      </c>
      <c r="BM466" s="245" t="s">
        <v>934</v>
      </c>
    </row>
    <row r="467" s="2" customFormat="1">
      <c r="A467" s="37"/>
      <c r="B467" s="38"/>
      <c r="C467" s="39"/>
      <c r="D467" s="247" t="s">
        <v>148</v>
      </c>
      <c r="E467" s="39"/>
      <c r="F467" s="248" t="s">
        <v>363</v>
      </c>
      <c r="G467" s="39"/>
      <c r="H467" s="39"/>
      <c r="I467" s="144"/>
      <c r="J467" s="144"/>
      <c r="K467" s="39"/>
      <c r="L467" s="39"/>
      <c r="M467" s="43"/>
      <c r="N467" s="249"/>
      <c r="O467" s="250"/>
      <c r="P467" s="90"/>
      <c r="Q467" s="90"/>
      <c r="R467" s="90"/>
      <c r="S467" s="90"/>
      <c r="T467" s="90"/>
      <c r="U467" s="90"/>
      <c r="V467" s="90"/>
      <c r="W467" s="90"/>
      <c r="X467" s="91"/>
      <c r="Y467" s="37"/>
      <c r="Z467" s="37"/>
      <c r="AA467" s="37"/>
      <c r="AB467" s="37"/>
      <c r="AC467" s="37"/>
      <c r="AD467" s="37"/>
      <c r="AE467" s="37"/>
      <c r="AT467" s="16" t="s">
        <v>148</v>
      </c>
      <c r="AU467" s="16" t="s">
        <v>85</v>
      </c>
    </row>
    <row r="468" s="12" customFormat="1">
      <c r="A468" s="12"/>
      <c r="B468" s="251"/>
      <c r="C468" s="252"/>
      <c r="D468" s="247" t="s">
        <v>149</v>
      </c>
      <c r="E468" s="253" t="s">
        <v>1</v>
      </c>
      <c r="F468" s="254" t="s">
        <v>826</v>
      </c>
      <c r="G468" s="252"/>
      <c r="H468" s="253" t="s">
        <v>1</v>
      </c>
      <c r="I468" s="255"/>
      <c r="J468" s="255"/>
      <c r="K468" s="252"/>
      <c r="L468" s="252"/>
      <c r="M468" s="256"/>
      <c r="N468" s="257"/>
      <c r="O468" s="258"/>
      <c r="P468" s="258"/>
      <c r="Q468" s="258"/>
      <c r="R468" s="258"/>
      <c r="S468" s="258"/>
      <c r="T468" s="258"/>
      <c r="U468" s="258"/>
      <c r="V468" s="258"/>
      <c r="W468" s="258"/>
      <c r="X468" s="259"/>
      <c r="Y468" s="12"/>
      <c r="Z468" s="12"/>
      <c r="AA468" s="12"/>
      <c r="AB468" s="12"/>
      <c r="AC468" s="12"/>
      <c r="AD468" s="12"/>
      <c r="AE468" s="12"/>
      <c r="AT468" s="260" t="s">
        <v>149</v>
      </c>
      <c r="AU468" s="260" t="s">
        <v>85</v>
      </c>
      <c r="AV468" s="12" t="s">
        <v>85</v>
      </c>
      <c r="AW468" s="12" t="s">
        <v>5</v>
      </c>
      <c r="AX468" s="12" t="s">
        <v>77</v>
      </c>
      <c r="AY468" s="260" t="s">
        <v>139</v>
      </c>
    </row>
    <row r="469" s="13" customFormat="1">
      <c r="A469" s="13"/>
      <c r="B469" s="261"/>
      <c r="C469" s="262"/>
      <c r="D469" s="247" t="s">
        <v>149</v>
      </c>
      <c r="E469" s="263" t="s">
        <v>1</v>
      </c>
      <c r="F469" s="264" t="s">
        <v>935</v>
      </c>
      <c r="G469" s="262"/>
      <c r="H469" s="265">
        <v>148.31999999999999</v>
      </c>
      <c r="I469" s="266"/>
      <c r="J469" s="266"/>
      <c r="K469" s="262"/>
      <c r="L469" s="262"/>
      <c r="M469" s="267"/>
      <c r="N469" s="268"/>
      <c r="O469" s="269"/>
      <c r="P469" s="269"/>
      <c r="Q469" s="269"/>
      <c r="R469" s="269"/>
      <c r="S469" s="269"/>
      <c r="T469" s="269"/>
      <c r="U469" s="269"/>
      <c r="V469" s="269"/>
      <c r="W469" s="269"/>
      <c r="X469" s="270"/>
      <c r="Y469" s="13"/>
      <c r="Z469" s="13"/>
      <c r="AA469" s="13"/>
      <c r="AB469" s="13"/>
      <c r="AC469" s="13"/>
      <c r="AD469" s="13"/>
      <c r="AE469" s="13"/>
      <c r="AT469" s="271" t="s">
        <v>149</v>
      </c>
      <c r="AU469" s="271" t="s">
        <v>85</v>
      </c>
      <c r="AV469" s="13" t="s">
        <v>87</v>
      </c>
      <c r="AW469" s="13" t="s">
        <v>5</v>
      </c>
      <c r="AX469" s="13" t="s">
        <v>77</v>
      </c>
      <c r="AY469" s="271" t="s">
        <v>139</v>
      </c>
    </row>
    <row r="470" s="12" customFormat="1">
      <c r="A470" s="12"/>
      <c r="B470" s="251"/>
      <c r="C470" s="252"/>
      <c r="D470" s="247" t="s">
        <v>149</v>
      </c>
      <c r="E470" s="253" t="s">
        <v>1</v>
      </c>
      <c r="F470" s="254" t="s">
        <v>902</v>
      </c>
      <c r="G470" s="252"/>
      <c r="H470" s="253" t="s">
        <v>1</v>
      </c>
      <c r="I470" s="255"/>
      <c r="J470" s="255"/>
      <c r="K470" s="252"/>
      <c r="L470" s="252"/>
      <c r="M470" s="256"/>
      <c r="N470" s="257"/>
      <c r="O470" s="258"/>
      <c r="P470" s="258"/>
      <c r="Q470" s="258"/>
      <c r="R470" s="258"/>
      <c r="S470" s="258"/>
      <c r="T470" s="258"/>
      <c r="U470" s="258"/>
      <c r="V470" s="258"/>
      <c r="W470" s="258"/>
      <c r="X470" s="259"/>
      <c r="Y470" s="12"/>
      <c r="Z470" s="12"/>
      <c r="AA470" s="12"/>
      <c r="AB470" s="12"/>
      <c r="AC470" s="12"/>
      <c r="AD470" s="12"/>
      <c r="AE470" s="12"/>
      <c r="AT470" s="260" t="s">
        <v>149</v>
      </c>
      <c r="AU470" s="260" t="s">
        <v>85</v>
      </c>
      <c r="AV470" s="12" t="s">
        <v>85</v>
      </c>
      <c r="AW470" s="12" t="s">
        <v>5</v>
      </c>
      <c r="AX470" s="12" t="s">
        <v>77</v>
      </c>
      <c r="AY470" s="260" t="s">
        <v>139</v>
      </c>
    </row>
    <row r="471" s="13" customFormat="1">
      <c r="A471" s="13"/>
      <c r="B471" s="261"/>
      <c r="C471" s="262"/>
      <c r="D471" s="247" t="s">
        <v>149</v>
      </c>
      <c r="E471" s="263" t="s">
        <v>1</v>
      </c>
      <c r="F471" s="264" t="s">
        <v>936</v>
      </c>
      <c r="G471" s="262"/>
      <c r="H471" s="265">
        <v>129.59999999999999</v>
      </c>
      <c r="I471" s="266"/>
      <c r="J471" s="266"/>
      <c r="K471" s="262"/>
      <c r="L471" s="262"/>
      <c r="M471" s="267"/>
      <c r="N471" s="268"/>
      <c r="O471" s="269"/>
      <c r="P471" s="269"/>
      <c r="Q471" s="269"/>
      <c r="R471" s="269"/>
      <c r="S471" s="269"/>
      <c r="T471" s="269"/>
      <c r="U471" s="269"/>
      <c r="V471" s="269"/>
      <c r="W471" s="269"/>
      <c r="X471" s="270"/>
      <c r="Y471" s="13"/>
      <c r="Z471" s="13"/>
      <c r="AA471" s="13"/>
      <c r="AB471" s="13"/>
      <c r="AC471" s="13"/>
      <c r="AD471" s="13"/>
      <c r="AE471" s="13"/>
      <c r="AT471" s="271" t="s">
        <v>149</v>
      </c>
      <c r="AU471" s="271" t="s">
        <v>85</v>
      </c>
      <c r="AV471" s="13" t="s">
        <v>87</v>
      </c>
      <c r="AW471" s="13" t="s">
        <v>5</v>
      </c>
      <c r="AX471" s="13" t="s">
        <v>77</v>
      </c>
      <c r="AY471" s="271" t="s">
        <v>139</v>
      </c>
    </row>
    <row r="472" s="12" customFormat="1">
      <c r="A472" s="12"/>
      <c r="B472" s="251"/>
      <c r="C472" s="252"/>
      <c r="D472" s="247" t="s">
        <v>149</v>
      </c>
      <c r="E472" s="253" t="s">
        <v>1</v>
      </c>
      <c r="F472" s="254" t="s">
        <v>852</v>
      </c>
      <c r="G472" s="252"/>
      <c r="H472" s="253" t="s">
        <v>1</v>
      </c>
      <c r="I472" s="255"/>
      <c r="J472" s="255"/>
      <c r="K472" s="252"/>
      <c r="L472" s="252"/>
      <c r="M472" s="256"/>
      <c r="N472" s="257"/>
      <c r="O472" s="258"/>
      <c r="P472" s="258"/>
      <c r="Q472" s="258"/>
      <c r="R472" s="258"/>
      <c r="S472" s="258"/>
      <c r="T472" s="258"/>
      <c r="U472" s="258"/>
      <c r="V472" s="258"/>
      <c r="W472" s="258"/>
      <c r="X472" s="259"/>
      <c r="Y472" s="12"/>
      <c r="Z472" s="12"/>
      <c r="AA472" s="12"/>
      <c r="AB472" s="12"/>
      <c r="AC472" s="12"/>
      <c r="AD472" s="12"/>
      <c r="AE472" s="12"/>
      <c r="AT472" s="260" t="s">
        <v>149</v>
      </c>
      <c r="AU472" s="260" t="s">
        <v>85</v>
      </c>
      <c r="AV472" s="12" t="s">
        <v>85</v>
      </c>
      <c r="AW472" s="12" t="s">
        <v>5</v>
      </c>
      <c r="AX472" s="12" t="s">
        <v>77</v>
      </c>
      <c r="AY472" s="260" t="s">
        <v>139</v>
      </c>
    </row>
    <row r="473" s="13" customFormat="1">
      <c r="A473" s="13"/>
      <c r="B473" s="261"/>
      <c r="C473" s="262"/>
      <c r="D473" s="247" t="s">
        <v>149</v>
      </c>
      <c r="E473" s="263" t="s">
        <v>1</v>
      </c>
      <c r="F473" s="264" t="s">
        <v>937</v>
      </c>
      <c r="G473" s="262"/>
      <c r="H473" s="265">
        <v>111.59999999999999</v>
      </c>
      <c r="I473" s="266"/>
      <c r="J473" s="266"/>
      <c r="K473" s="262"/>
      <c r="L473" s="262"/>
      <c r="M473" s="267"/>
      <c r="N473" s="268"/>
      <c r="O473" s="269"/>
      <c r="P473" s="269"/>
      <c r="Q473" s="269"/>
      <c r="R473" s="269"/>
      <c r="S473" s="269"/>
      <c r="T473" s="269"/>
      <c r="U473" s="269"/>
      <c r="V473" s="269"/>
      <c r="W473" s="269"/>
      <c r="X473" s="270"/>
      <c r="Y473" s="13"/>
      <c r="Z473" s="13"/>
      <c r="AA473" s="13"/>
      <c r="AB473" s="13"/>
      <c r="AC473" s="13"/>
      <c r="AD473" s="13"/>
      <c r="AE473" s="13"/>
      <c r="AT473" s="271" t="s">
        <v>149</v>
      </c>
      <c r="AU473" s="271" t="s">
        <v>85</v>
      </c>
      <c r="AV473" s="13" t="s">
        <v>87</v>
      </c>
      <c r="AW473" s="13" t="s">
        <v>5</v>
      </c>
      <c r="AX473" s="13" t="s">
        <v>77</v>
      </c>
      <c r="AY473" s="271" t="s">
        <v>139</v>
      </c>
    </row>
    <row r="474" s="12" customFormat="1">
      <c r="A474" s="12"/>
      <c r="B474" s="251"/>
      <c r="C474" s="252"/>
      <c r="D474" s="247" t="s">
        <v>149</v>
      </c>
      <c r="E474" s="253" t="s">
        <v>1</v>
      </c>
      <c r="F474" s="254" t="s">
        <v>851</v>
      </c>
      <c r="G474" s="252"/>
      <c r="H474" s="253" t="s">
        <v>1</v>
      </c>
      <c r="I474" s="255"/>
      <c r="J474" s="255"/>
      <c r="K474" s="252"/>
      <c r="L474" s="252"/>
      <c r="M474" s="256"/>
      <c r="N474" s="257"/>
      <c r="O474" s="258"/>
      <c r="P474" s="258"/>
      <c r="Q474" s="258"/>
      <c r="R474" s="258"/>
      <c r="S474" s="258"/>
      <c r="T474" s="258"/>
      <c r="U474" s="258"/>
      <c r="V474" s="258"/>
      <c r="W474" s="258"/>
      <c r="X474" s="259"/>
      <c r="Y474" s="12"/>
      <c r="Z474" s="12"/>
      <c r="AA474" s="12"/>
      <c r="AB474" s="12"/>
      <c r="AC474" s="12"/>
      <c r="AD474" s="12"/>
      <c r="AE474" s="12"/>
      <c r="AT474" s="260" t="s">
        <v>149</v>
      </c>
      <c r="AU474" s="260" t="s">
        <v>85</v>
      </c>
      <c r="AV474" s="12" t="s">
        <v>85</v>
      </c>
      <c r="AW474" s="12" t="s">
        <v>5</v>
      </c>
      <c r="AX474" s="12" t="s">
        <v>77</v>
      </c>
      <c r="AY474" s="260" t="s">
        <v>139</v>
      </c>
    </row>
    <row r="475" s="13" customFormat="1">
      <c r="A475" s="13"/>
      <c r="B475" s="261"/>
      <c r="C475" s="262"/>
      <c r="D475" s="247" t="s">
        <v>149</v>
      </c>
      <c r="E475" s="263" t="s">
        <v>1</v>
      </c>
      <c r="F475" s="264" t="s">
        <v>938</v>
      </c>
      <c r="G475" s="262"/>
      <c r="H475" s="265">
        <v>9</v>
      </c>
      <c r="I475" s="266"/>
      <c r="J475" s="266"/>
      <c r="K475" s="262"/>
      <c r="L475" s="262"/>
      <c r="M475" s="267"/>
      <c r="N475" s="268"/>
      <c r="O475" s="269"/>
      <c r="P475" s="269"/>
      <c r="Q475" s="269"/>
      <c r="R475" s="269"/>
      <c r="S475" s="269"/>
      <c r="T475" s="269"/>
      <c r="U475" s="269"/>
      <c r="V475" s="269"/>
      <c r="W475" s="269"/>
      <c r="X475" s="270"/>
      <c r="Y475" s="13"/>
      <c r="Z475" s="13"/>
      <c r="AA475" s="13"/>
      <c r="AB475" s="13"/>
      <c r="AC475" s="13"/>
      <c r="AD475" s="13"/>
      <c r="AE475" s="13"/>
      <c r="AT475" s="271" t="s">
        <v>149</v>
      </c>
      <c r="AU475" s="271" t="s">
        <v>85</v>
      </c>
      <c r="AV475" s="13" t="s">
        <v>87</v>
      </c>
      <c r="AW475" s="13" t="s">
        <v>5</v>
      </c>
      <c r="AX475" s="13" t="s">
        <v>77</v>
      </c>
      <c r="AY475" s="271" t="s">
        <v>139</v>
      </c>
    </row>
    <row r="476" s="12" customFormat="1">
      <c r="A476" s="12"/>
      <c r="B476" s="251"/>
      <c r="C476" s="252"/>
      <c r="D476" s="247" t="s">
        <v>149</v>
      </c>
      <c r="E476" s="253" t="s">
        <v>1</v>
      </c>
      <c r="F476" s="254" t="s">
        <v>857</v>
      </c>
      <c r="G476" s="252"/>
      <c r="H476" s="253" t="s">
        <v>1</v>
      </c>
      <c r="I476" s="255"/>
      <c r="J476" s="255"/>
      <c r="K476" s="252"/>
      <c r="L476" s="252"/>
      <c r="M476" s="256"/>
      <c r="N476" s="257"/>
      <c r="O476" s="258"/>
      <c r="P476" s="258"/>
      <c r="Q476" s="258"/>
      <c r="R476" s="258"/>
      <c r="S476" s="258"/>
      <c r="T476" s="258"/>
      <c r="U476" s="258"/>
      <c r="V476" s="258"/>
      <c r="W476" s="258"/>
      <c r="X476" s="259"/>
      <c r="Y476" s="12"/>
      <c r="Z476" s="12"/>
      <c r="AA476" s="12"/>
      <c r="AB476" s="12"/>
      <c r="AC476" s="12"/>
      <c r="AD476" s="12"/>
      <c r="AE476" s="12"/>
      <c r="AT476" s="260" t="s">
        <v>149</v>
      </c>
      <c r="AU476" s="260" t="s">
        <v>85</v>
      </c>
      <c r="AV476" s="12" t="s">
        <v>85</v>
      </c>
      <c r="AW476" s="12" t="s">
        <v>5</v>
      </c>
      <c r="AX476" s="12" t="s">
        <v>77</v>
      </c>
      <c r="AY476" s="260" t="s">
        <v>139</v>
      </c>
    </row>
    <row r="477" s="13" customFormat="1">
      <c r="A477" s="13"/>
      <c r="B477" s="261"/>
      <c r="C477" s="262"/>
      <c r="D477" s="247" t="s">
        <v>149</v>
      </c>
      <c r="E477" s="263" t="s">
        <v>1</v>
      </c>
      <c r="F477" s="264" t="s">
        <v>939</v>
      </c>
      <c r="G477" s="262"/>
      <c r="H477" s="265">
        <v>28.800000000000001</v>
      </c>
      <c r="I477" s="266"/>
      <c r="J477" s="266"/>
      <c r="K477" s="262"/>
      <c r="L477" s="262"/>
      <c r="M477" s="267"/>
      <c r="N477" s="268"/>
      <c r="O477" s="269"/>
      <c r="P477" s="269"/>
      <c r="Q477" s="269"/>
      <c r="R477" s="269"/>
      <c r="S477" s="269"/>
      <c r="T477" s="269"/>
      <c r="U477" s="269"/>
      <c r="V477" s="269"/>
      <c r="W477" s="269"/>
      <c r="X477" s="270"/>
      <c r="Y477" s="13"/>
      <c r="Z477" s="13"/>
      <c r="AA477" s="13"/>
      <c r="AB477" s="13"/>
      <c r="AC477" s="13"/>
      <c r="AD477" s="13"/>
      <c r="AE477" s="13"/>
      <c r="AT477" s="271" t="s">
        <v>149</v>
      </c>
      <c r="AU477" s="271" t="s">
        <v>85</v>
      </c>
      <c r="AV477" s="13" t="s">
        <v>87</v>
      </c>
      <c r="AW477" s="13" t="s">
        <v>5</v>
      </c>
      <c r="AX477" s="13" t="s">
        <v>77</v>
      </c>
      <c r="AY477" s="271" t="s">
        <v>139</v>
      </c>
    </row>
    <row r="478" s="12" customFormat="1">
      <c r="A478" s="12"/>
      <c r="B478" s="251"/>
      <c r="C478" s="252"/>
      <c r="D478" s="247" t="s">
        <v>149</v>
      </c>
      <c r="E478" s="253" t="s">
        <v>1</v>
      </c>
      <c r="F478" s="254" t="s">
        <v>906</v>
      </c>
      <c r="G478" s="252"/>
      <c r="H478" s="253" t="s">
        <v>1</v>
      </c>
      <c r="I478" s="255"/>
      <c r="J478" s="255"/>
      <c r="K478" s="252"/>
      <c r="L478" s="252"/>
      <c r="M478" s="256"/>
      <c r="N478" s="257"/>
      <c r="O478" s="258"/>
      <c r="P478" s="258"/>
      <c r="Q478" s="258"/>
      <c r="R478" s="258"/>
      <c r="S478" s="258"/>
      <c r="T478" s="258"/>
      <c r="U478" s="258"/>
      <c r="V478" s="258"/>
      <c r="W478" s="258"/>
      <c r="X478" s="259"/>
      <c r="Y478" s="12"/>
      <c r="Z478" s="12"/>
      <c r="AA478" s="12"/>
      <c r="AB478" s="12"/>
      <c r="AC478" s="12"/>
      <c r="AD478" s="12"/>
      <c r="AE478" s="12"/>
      <c r="AT478" s="260" t="s">
        <v>149</v>
      </c>
      <c r="AU478" s="260" t="s">
        <v>85</v>
      </c>
      <c r="AV478" s="12" t="s">
        <v>85</v>
      </c>
      <c r="AW478" s="12" t="s">
        <v>5</v>
      </c>
      <c r="AX478" s="12" t="s">
        <v>77</v>
      </c>
      <c r="AY478" s="260" t="s">
        <v>139</v>
      </c>
    </row>
    <row r="479" s="13" customFormat="1">
      <c r="A479" s="13"/>
      <c r="B479" s="261"/>
      <c r="C479" s="262"/>
      <c r="D479" s="247" t="s">
        <v>149</v>
      </c>
      <c r="E479" s="263" t="s">
        <v>1</v>
      </c>
      <c r="F479" s="264" t="s">
        <v>940</v>
      </c>
      <c r="G479" s="262"/>
      <c r="H479" s="265">
        <v>18</v>
      </c>
      <c r="I479" s="266"/>
      <c r="J479" s="266"/>
      <c r="K479" s="262"/>
      <c r="L479" s="262"/>
      <c r="M479" s="267"/>
      <c r="N479" s="268"/>
      <c r="O479" s="269"/>
      <c r="P479" s="269"/>
      <c r="Q479" s="269"/>
      <c r="R479" s="269"/>
      <c r="S479" s="269"/>
      <c r="T479" s="269"/>
      <c r="U479" s="269"/>
      <c r="V479" s="269"/>
      <c r="W479" s="269"/>
      <c r="X479" s="270"/>
      <c r="Y479" s="13"/>
      <c r="Z479" s="13"/>
      <c r="AA479" s="13"/>
      <c r="AB479" s="13"/>
      <c r="AC479" s="13"/>
      <c r="AD479" s="13"/>
      <c r="AE479" s="13"/>
      <c r="AT479" s="271" t="s">
        <v>149</v>
      </c>
      <c r="AU479" s="271" t="s">
        <v>85</v>
      </c>
      <c r="AV479" s="13" t="s">
        <v>87</v>
      </c>
      <c r="AW479" s="13" t="s">
        <v>5</v>
      </c>
      <c r="AX479" s="13" t="s">
        <v>77</v>
      </c>
      <c r="AY479" s="271" t="s">
        <v>139</v>
      </c>
    </row>
    <row r="480" s="14" customFormat="1">
      <c r="A480" s="14"/>
      <c r="B480" s="272"/>
      <c r="C480" s="273"/>
      <c r="D480" s="247" t="s">
        <v>149</v>
      </c>
      <c r="E480" s="274" t="s">
        <v>1</v>
      </c>
      <c r="F480" s="275" t="s">
        <v>154</v>
      </c>
      <c r="G480" s="273"/>
      <c r="H480" s="276">
        <v>445.31999999999999</v>
      </c>
      <c r="I480" s="277"/>
      <c r="J480" s="277"/>
      <c r="K480" s="273"/>
      <c r="L480" s="273"/>
      <c r="M480" s="278"/>
      <c r="N480" s="279"/>
      <c r="O480" s="280"/>
      <c r="P480" s="280"/>
      <c r="Q480" s="280"/>
      <c r="R480" s="280"/>
      <c r="S480" s="280"/>
      <c r="T480" s="280"/>
      <c r="U480" s="280"/>
      <c r="V480" s="280"/>
      <c r="W480" s="280"/>
      <c r="X480" s="281"/>
      <c r="Y480" s="14"/>
      <c r="Z480" s="14"/>
      <c r="AA480" s="14"/>
      <c r="AB480" s="14"/>
      <c r="AC480" s="14"/>
      <c r="AD480" s="14"/>
      <c r="AE480" s="14"/>
      <c r="AT480" s="282" t="s">
        <v>149</v>
      </c>
      <c r="AU480" s="282" t="s">
        <v>85</v>
      </c>
      <c r="AV480" s="14" t="s">
        <v>146</v>
      </c>
      <c r="AW480" s="14" t="s">
        <v>5</v>
      </c>
      <c r="AX480" s="14" t="s">
        <v>85</v>
      </c>
      <c r="AY480" s="282" t="s">
        <v>139</v>
      </c>
    </row>
    <row r="481" s="2" customFormat="1" ht="21.75" customHeight="1">
      <c r="A481" s="37"/>
      <c r="B481" s="38"/>
      <c r="C481" s="231" t="s">
        <v>434</v>
      </c>
      <c r="D481" s="231" t="s">
        <v>140</v>
      </c>
      <c r="E481" s="232" t="s">
        <v>941</v>
      </c>
      <c r="F481" s="233" t="s">
        <v>942</v>
      </c>
      <c r="G481" s="234" t="s">
        <v>164</v>
      </c>
      <c r="H481" s="235">
        <v>2</v>
      </c>
      <c r="I481" s="236"/>
      <c r="J481" s="237"/>
      <c r="K481" s="238">
        <f>ROUND(P481*H481,2)</f>
        <v>0</v>
      </c>
      <c r="L481" s="233" t="s">
        <v>144</v>
      </c>
      <c r="M481" s="239"/>
      <c r="N481" s="240" t="s">
        <v>1</v>
      </c>
      <c r="O481" s="241" t="s">
        <v>40</v>
      </c>
      <c r="P481" s="242">
        <f>I481+J481</f>
        <v>0</v>
      </c>
      <c r="Q481" s="242">
        <f>ROUND(I481*H481,2)</f>
        <v>0</v>
      </c>
      <c r="R481" s="242">
        <f>ROUND(J481*H481,2)</f>
        <v>0</v>
      </c>
      <c r="S481" s="90"/>
      <c r="T481" s="243">
        <f>S481*H481</f>
        <v>0</v>
      </c>
      <c r="U481" s="243">
        <v>0.039789999999999999</v>
      </c>
      <c r="V481" s="243">
        <f>U481*H481</f>
        <v>0.079579999999999998</v>
      </c>
      <c r="W481" s="243">
        <v>0</v>
      </c>
      <c r="X481" s="244">
        <f>W481*H481</f>
        <v>0</v>
      </c>
      <c r="Y481" s="37"/>
      <c r="Z481" s="37"/>
      <c r="AA481" s="37"/>
      <c r="AB481" s="37"/>
      <c r="AC481" s="37"/>
      <c r="AD481" s="37"/>
      <c r="AE481" s="37"/>
      <c r="AR481" s="245" t="s">
        <v>145</v>
      </c>
      <c r="AT481" s="245" t="s">
        <v>140</v>
      </c>
      <c r="AU481" s="245" t="s">
        <v>85</v>
      </c>
      <c r="AY481" s="16" t="s">
        <v>139</v>
      </c>
      <c r="BE481" s="246">
        <f>IF(O481="základní",K481,0)</f>
        <v>0</v>
      </c>
      <c r="BF481" s="246">
        <f>IF(O481="snížená",K481,0)</f>
        <v>0</v>
      </c>
      <c r="BG481" s="246">
        <f>IF(O481="zákl. přenesená",K481,0)</f>
        <v>0</v>
      </c>
      <c r="BH481" s="246">
        <f>IF(O481="sníž. přenesená",K481,0)</f>
        <v>0</v>
      </c>
      <c r="BI481" s="246">
        <f>IF(O481="nulová",K481,0)</f>
        <v>0</v>
      </c>
      <c r="BJ481" s="16" t="s">
        <v>85</v>
      </c>
      <c r="BK481" s="246">
        <f>ROUND(P481*H481,2)</f>
        <v>0</v>
      </c>
      <c r="BL481" s="16" t="s">
        <v>146</v>
      </c>
      <c r="BM481" s="245" t="s">
        <v>943</v>
      </c>
    </row>
    <row r="482" s="2" customFormat="1">
      <c r="A482" s="37"/>
      <c r="B482" s="38"/>
      <c r="C482" s="39"/>
      <c r="D482" s="247" t="s">
        <v>148</v>
      </c>
      <c r="E482" s="39"/>
      <c r="F482" s="248" t="s">
        <v>942</v>
      </c>
      <c r="G482" s="39"/>
      <c r="H482" s="39"/>
      <c r="I482" s="144"/>
      <c r="J482" s="144"/>
      <c r="K482" s="39"/>
      <c r="L482" s="39"/>
      <c r="M482" s="43"/>
      <c r="N482" s="249"/>
      <c r="O482" s="250"/>
      <c r="P482" s="90"/>
      <c r="Q482" s="90"/>
      <c r="R482" s="90"/>
      <c r="S482" s="90"/>
      <c r="T482" s="90"/>
      <c r="U482" s="90"/>
      <c r="V482" s="90"/>
      <c r="W482" s="90"/>
      <c r="X482" s="91"/>
      <c r="Y482" s="37"/>
      <c r="Z482" s="37"/>
      <c r="AA482" s="37"/>
      <c r="AB482" s="37"/>
      <c r="AC482" s="37"/>
      <c r="AD482" s="37"/>
      <c r="AE482" s="37"/>
      <c r="AT482" s="16" t="s">
        <v>148</v>
      </c>
      <c r="AU482" s="16" t="s">
        <v>85</v>
      </c>
    </row>
    <row r="483" s="12" customFormat="1">
      <c r="A483" s="12"/>
      <c r="B483" s="251"/>
      <c r="C483" s="252"/>
      <c r="D483" s="247" t="s">
        <v>149</v>
      </c>
      <c r="E483" s="253" t="s">
        <v>1</v>
      </c>
      <c r="F483" s="254" t="s">
        <v>832</v>
      </c>
      <c r="G483" s="252"/>
      <c r="H483" s="253" t="s">
        <v>1</v>
      </c>
      <c r="I483" s="255"/>
      <c r="J483" s="255"/>
      <c r="K483" s="252"/>
      <c r="L483" s="252"/>
      <c r="M483" s="256"/>
      <c r="N483" s="257"/>
      <c r="O483" s="258"/>
      <c r="P483" s="258"/>
      <c r="Q483" s="258"/>
      <c r="R483" s="258"/>
      <c r="S483" s="258"/>
      <c r="T483" s="258"/>
      <c r="U483" s="258"/>
      <c r="V483" s="258"/>
      <c r="W483" s="258"/>
      <c r="X483" s="259"/>
      <c r="Y483" s="12"/>
      <c r="Z483" s="12"/>
      <c r="AA483" s="12"/>
      <c r="AB483" s="12"/>
      <c r="AC483" s="12"/>
      <c r="AD483" s="12"/>
      <c r="AE483" s="12"/>
      <c r="AT483" s="260" t="s">
        <v>149</v>
      </c>
      <c r="AU483" s="260" t="s">
        <v>85</v>
      </c>
      <c r="AV483" s="12" t="s">
        <v>85</v>
      </c>
      <c r="AW483" s="12" t="s">
        <v>5</v>
      </c>
      <c r="AX483" s="12" t="s">
        <v>77</v>
      </c>
      <c r="AY483" s="260" t="s">
        <v>139</v>
      </c>
    </row>
    <row r="484" s="13" customFormat="1">
      <c r="A484" s="13"/>
      <c r="B484" s="261"/>
      <c r="C484" s="262"/>
      <c r="D484" s="247" t="s">
        <v>149</v>
      </c>
      <c r="E484" s="263" t="s">
        <v>1</v>
      </c>
      <c r="F484" s="264" t="s">
        <v>85</v>
      </c>
      <c r="G484" s="262"/>
      <c r="H484" s="265">
        <v>1</v>
      </c>
      <c r="I484" s="266"/>
      <c r="J484" s="266"/>
      <c r="K484" s="262"/>
      <c r="L484" s="262"/>
      <c r="M484" s="267"/>
      <c r="N484" s="268"/>
      <c r="O484" s="269"/>
      <c r="P484" s="269"/>
      <c r="Q484" s="269"/>
      <c r="R484" s="269"/>
      <c r="S484" s="269"/>
      <c r="T484" s="269"/>
      <c r="U484" s="269"/>
      <c r="V484" s="269"/>
      <c r="W484" s="269"/>
      <c r="X484" s="270"/>
      <c r="Y484" s="13"/>
      <c r="Z484" s="13"/>
      <c r="AA484" s="13"/>
      <c r="AB484" s="13"/>
      <c r="AC484" s="13"/>
      <c r="AD484" s="13"/>
      <c r="AE484" s="13"/>
      <c r="AT484" s="271" t="s">
        <v>149</v>
      </c>
      <c r="AU484" s="271" t="s">
        <v>85</v>
      </c>
      <c r="AV484" s="13" t="s">
        <v>87</v>
      </c>
      <c r="AW484" s="13" t="s">
        <v>5</v>
      </c>
      <c r="AX484" s="13" t="s">
        <v>77</v>
      </c>
      <c r="AY484" s="271" t="s">
        <v>139</v>
      </c>
    </row>
    <row r="485" s="12" customFormat="1">
      <c r="A485" s="12"/>
      <c r="B485" s="251"/>
      <c r="C485" s="252"/>
      <c r="D485" s="247" t="s">
        <v>149</v>
      </c>
      <c r="E485" s="253" t="s">
        <v>1</v>
      </c>
      <c r="F485" s="254" t="s">
        <v>852</v>
      </c>
      <c r="G485" s="252"/>
      <c r="H485" s="253" t="s">
        <v>1</v>
      </c>
      <c r="I485" s="255"/>
      <c r="J485" s="255"/>
      <c r="K485" s="252"/>
      <c r="L485" s="252"/>
      <c r="M485" s="256"/>
      <c r="N485" s="257"/>
      <c r="O485" s="258"/>
      <c r="P485" s="258"/>
      <c r="Q485" s="258"/>
      <c r="R485" s="258"/>
      <c r="S485" s="258"/>
      <c r="T485" s="258"/>
      <c r="U485" s="258"/>
      <c r="V485" s="258"/>
      <c r="W485" s="258"/>
      <c r="X485" s="259"/>
      <c r="Y485" s="12"/>
      <c r="Z485" s="12"/>
      <c r="AA485" s="12"/>
      <c r="AB485" s="12"/>
      <c r="AC485" s="12"/>
      <c r="AD485" s="12"/>
      <c r="AE485" s="12"/>
      <c r="AT485" s="260" t="s">
        <v>149</v>
      </c>
      <c r="AU485" s="260" t="s">
        <v>85</v>
      </c>
      <c r="AV485" s="12" t="s">
        <v>85</v>
      </c>
      <c r="AW485" s="12" t="s">
        <v>5</v>
      </c>
      <c r="AX485" s="12" t="s">
        <v>77</v>
      </c>
      <c r="AY485" s="260" t="s">
        <v>139</v>
      </c>
    </row>
    <row r="486" s="13" customFormat="1">
      <c r="A486" s="13"/>
      <c r="B486" s="261"/>
      <c r="C486" s="262"/>
      <c r="D486" s="247" t="s">
        <v>149</v>
      </c>
      <c r="E486" s="263" t="s">
        <v>1</v>
      </c>
      <c r="F486" s="264" t="s">
        <v>85</v>
      </c>
      <c r="G486" s="262"/>
      <c r="H486" s="265">
        <v>1</v>
      </c>
      <c r="I486" s="266"/>
      <c r="J486" s="266"/>
      <c r="K486" s="262"/>
      <c r="L486" s="262"/>
      <c r="M486" s="267"/>
      <c r="N486" s="268"/>
      <c r="O486" s="269"/>
      <c r="P486" s="269"/>
      <c r="Q486" s="269"/>
      <c r="R486" s="269"/>
      <c r="S486" s="269"/>
      <c r="T486" s="269"/>
      <c r="U486" s="269"/>
      <c r="V486" s="269"/>
      <c r="W486" s="269"/>
      <c r="X486" s="270"/>
      <c r="Y486" s="13"/>
      <c r="Z486" s="13"/>
      <c r="AA486" s="13"/>
      <c r="AB486" s="13"/>
      <c r="AC486" s="13"/>
      <c r="AD486" s="13"/>
      <c r="AE486" s="13"/>
      <c r="AT486" s="271" t="s">
        <v>149</v>
      </c>
      <c r="AU486" s="271" t="s">
        <v>85</v>
      </c>
      <c r="AV486" s="13" t="s">
        <v>87</v>
      </c>
      <c r="AW486" s="13" t="s">
        <v>5</v>
      </c>
      <c r="AX486" s="13" t="s">
        <v>77</v>
      </c>
      <c r="AY486" s="271" t="s">
        <v>139</v>
      </c>
    </row>
    <row r="487" s="14" customFormat="1">
      <c r="A487" s="14"/>
      <c r="B487" s="272"/>
      <c r="C487" s="273"/>
      <c r="D487" s="247" t="s">
        <v>149</v>
      </c>
      <c r="E487" s="274" t="s">
        <v>1</v>
      </c>
      <c r="F487" s="275" t="s">
        <v>154</v>
      </c>
      <c r="G487" s="273"/>
      <c r="H487" s="276">
        <v>2</v>
      </c>
      <c r="I487" s="277"/>
      <c r="J487" s="277"/>
      <c r="K487" s="273"/>
      <c r="L487" s="273"/>
      <c r="M487" s="278"/>
      <c r="N487" s="279"/>
      <c r="O487" s="280"/>
      <c r="P487" s="280"/>
      <c r="Q487" s="280"/>
      <c r="R487" s="280"/>
      <c r="S487" s="280"/>
      <c r="T487" s="280"/>
      <c r="U487" s="280"/>
      <c r="V487" s="280"/>
      <c r="W487" s="280"/>
      <c r="X487" s="281"/>
      <c r="Y487" s="14"/>
      <c r="Z487" s="14"/>
      <c r="AA487" s="14"/>
      <c r="AB487" s="14"/>
      <c r="AC487" s="14"/>
      <c r="AD487" s="14"/>
      <c r="AE487" s="14"/>
      <c r="AT487" s="282" t="s">
        <v>149</v>
      </c>
      <c r="AU487" s="282" t="s">
        <v>85</v>
      </c>
      <c r="AV487" s="14" t="s">
        <v>146</v>
      </c>
      <c r="AW487" s="14" t="s">
        <v>5</v>
      </c>
      <c r="AX487" s="14" t="s">
        <v>85</v>
      </c>
      <c r="AY487" s="282" t="s">
        <v>139</v>
      </c>
    </row>
    <row r="488" s="2" customFormat="1" ht="21.75" customHeight="1">
      <c r="A488" s="37"/>
      <c r="B488" s="38"/>
      <c r="C488" s="231" t="s">
        <v>440</v>
      </c>
      <c r="D488" s="231" t="s">
        <v>140</v>
      </c>
      <c r="E488" s="232" t="s">
        <v>944</v>
      </c>
      <c r="F488" s="233" t="s">
        <v>945</v>
      </c>
      <c r="G488" s="234" t="s">
        <v>164</v>
      </c>
      <c r="H488" s="235">
        <v>2</v>
      </c>
      <c r="I488" s="236"/>
      <c r="J488" s="237"/>
      <c r="K488" s="238">
        <f>ROUND(P488*H488,2)</f>
        <v>0</v>
      </c>
      <c r="L488" s="233" t="s">
        <v>144</v>
      </c>
      <c r="M488" s="239"/>
      <c r="N488" s="240" t="s">
        <v>1</v>
      </c>
      <c r="O488" s="241" t="s">
        <v>40</v>
      </c>
      <c r="P488" s="242">
        <f>I488+J488</f>
        <v>0</v>
      </c>
      <c r="Q488" s="242">
        <f>ROUND(I488*H488,2)</f>
        <v>0</v>
      </c>
      <c r="R488" s="242">
        <f>ROUND(J488*H488,2)</f>
        <v>0</v>
      </c>
      <c r="S488" s="90"/>
      <c r="T488" s="243">
        <f>S488*H488</f>
        <v>0</v>
      </c>
      <c r="U488" s="243">
        <v>0.039789999999999999</v>
      </c>
      <c r="V488" s="243">
        <f>U488*H488</f>
        <v>0.079579999999999998</v>
      </c>
      <c r="W488" s="243">
        <v>0</v>
      </c>
      <c r="X488" s="244">
        <f>W488*H488</f>
        <v>0</v>
      </c>
      <c r="Y488" s="37"/>
      <c r="Z488" s="37"/>
      <c r="AA488" s="37"/>
      <c r="AB488" s="37"/>
      <c r="AC488" s="37"/>
      <c r="AD488" s="37"/>
      <c r="AE488" s="37"/>
      <c r="AR488" s="245" t="s">
        <v>145</v>
      </c>
      <c r="AT488" s="245" t="s">
        <v>140</v>
      </c>
      <c r="AU488" s="245" t="s">
        <v>85</v>
      </c>
      <c r="AY488" s="16" t="s">
        <v>139</v>
      </c>
      <c r="BE488" s="246">
        <f>IF(O488="základní",K488,0)</f>
        <v>0</v>
      </c>
      <c r="BF488" s="246">
        <f>IF(O488="snížená",K488,0)</f>
        <v>0</v>
      </c>
      <c r="BG488" s="246">
        <f>IF(O488="zákl. přenesená",K488,0)</f>
        <v>0</v>
      </c>
      <c r="BH488" s="246">
        <f>IF(O488="sníž. přenesená",K488,0)</f>
        <v>0</v>
      </c>
      <c r="BI488" s="246">
        <f>IF(O488="nulová",K488,0)</f>
        <v>0</v>
      </c>
      <c r="BJ488" s="16" t="s">
        <v>85</v>
      </c>
      <c r="BK488" s="246">
        <f>ROUND(P488*H488,2)</f>
        <v>0</v>
      </c>
      <c r="BL488" s="16" t="s">
        <v>146</v>
      </c>
      <c r="BM488" s="245" t="s">
        <v>946</v>
      </c>
    </row>
    <row r="489" s="2" customFormat="1">
      <c r="A489" s="37"/>
      <c r="B489" s="38"/>
      <c r="C489" s="39"/>
      <c r="D489" s="247" t="s">
        <v>148</v>
      </c>
      <c r="E489" s="39"/>
      <c r="F489" s="248" t="s">
        <v>945</v>
      </c>
      <c r="G489" s="39"/>
      <c r="H489" s="39"/>
      <c r="I489" s="144"/>
      <c r="J489" s="144"/>
      <c r="K489" s="39"/>
      <c r="L489" s="39"/>
      <c r="M489" s="43"/>
      <c r="N489" s="249"/>
      <c r="O489" s="250"/>
      <c r="P489" s="90"/>
      <c r="Q489" s="90"/>
      <c r="R489" s="90"/>
      <c r="S489" s="90"/>
      <c r="T489" s="90"/>
      <c r="U489" s="90"/>
      <c r="V489" s="90"/>
      <c r="W489" s="90"/>
      <c r="X489" s="91"/>
      <c r="Y489" s="37"/>
      <c r="Z489" s="37"/>
      <c r="AA489" s="37"/>
      <c r="AB489" s="37"/>
      <c r="AC489" s="37"/>
      <c r="AD489" s="37"/>
      <c r="AE489" s="37"/>
      <c r="AT489" s="16" t="s">
        <v>148</v>
      </c>
      <c r="AU489" s="16" t="s">
        <v>85</v>
      </c>
    </row>
    <row r="490" s="12" customFormat="1">
      <c r="A490" s="12"/>
      <c r="B490" s="251"/>
      <c r="C490" s="252"/>
      <c r="D490" s="247" t="s">
        <v>149</v>
      </c>
      <c r="E490" s="253" t="s">
        <v>1</v>
      </c>
      <c r="F490" s="254" t="s">
        <v>832</v>
      </c>
      <c r="G490" s="252"/>
      <c r="H490" s="253" t="s">
        <v>1</v>
      </c>
      <c r="I490" s="255"/>
      <c r="J490" s="255"/>
      <c r="K490" s="252"/>
      <c r="L490" s="252"/>
      <c r="M490" s="256"/>
      <c r="N490" s="257"/>
      <c r="O490" s="258"/>
      <c r="P490" s="258"/>
      <c r="Q490" s="258"/>
      <c r="R490" s="258"/>
      <c r="S490" s="258"/>
      <c r="T490" s="258"/>
      <c r="U490" s="258"/>
      <c r="V490" s="258"/>
      <c r="W490" s="258"/>
      <c r="X490" s="259"/>
      <c r="Y490" s="12"/>
      <c r="Z490" s="12"/>
      <c r="AA490" s="12"/>
      <c r="AB490" s="12"/>
      <c r="AC490" s="12"/>
      <c r="AD490" s="12"/>
      <c r="AE490" s="12"/>
      <c r="AT490" s="260" t="s">
        <v>149</v>
      </c>
      <c r="AU490" s="260" t="s">
        <v>85</v>
      </c>
      <c r="AV490" s="12" t="s">
        <v>85</v>
      </c>
      <c r="AW490" s="12" t="s">
        <v>5</v>
      </c>
      <c r="AX490" s="12" t="s">
        <v>77</v>
      </c>
      <c r="AY490" s="260" t="s">
        <v>139</v>
      </c>
    </row>
    <row r="491" s="13" customFormat="1">
      <c r="A491" s="13"/>
      <c r="B491" s="261"/>
      <c r="C491" s="262"/>
      <c r="D491" s="247" t="s">
        <v>149</v>
      </c>
      <c r="E491" s="263" t="s">
        <v>1</v>
      </c>
      <c r="F491" s="264" t="s">
        <v>85</v>
      </c>
      <c r="G491" s="262"/>
      <c r="H491" s="265">
        <v>1</v>
      </c>
      <c r="I491" s="266"/>
      <c r="J491" s="266"/>
      <c r="K491" s="262"/>
      <c r="L491" s="262"/>
      <c r="M491" s="267"/>
      <c r="N491" s="268"/>
      <c r="O491" s="269"/>
      <c r="P491" s="269"/>
      <c r="Q491" s="269"/>
      <c r="R491" s="269"/>
      <c r="S491" s="269"/>
      <c r="T491" s="269"/>
      <c r="U491" s="269"/>
      <c r="V491" s="269"/>
      <c r="W491" s="269"/>
      <c r="X491" s="270"/>
      <c r="Y491" s="13"/>
      <c r="Z491" s="13"/>
      <c r="AA491" s="13"/>
      <c r="AB491" s="13"/>
      <c r="AC491" s="13"/>
      <c r="AD491" s="13"/>
      <c r="AE491" s="13"/>
      <c r="AT491" s="271" t="s">
        <v>149</v>
      </c>
      <c r="AU491" s="271" t="s">
        <v>85</v>
      </c>
      <c r="AV491" s="13" t="s">
        <v>87</v>
      </c>
      <c r="AW491" s="13" t="s">
        <v>5</v>
      </c>
      <c r="AX491" s="13" t="s">
        <v>77</v>
      </c>
      <c r="AY491" s="271" t="s">
        <v>139</v>
      </c>
    </row>
    <row r="492" s="12" customFormat="1">
      <c r="A492" s="12"/>
      <c r="B492" s="251"/>
      <c r="C492" s="252"/>
      <c r="D492" s="247" t="s">
        <v>149</v>
      </c>
      <c r="E492" s="253" t="s">
        <v>1</v>
      </c>
      <c r="F492" s="254" t="s">
        <v>852</v>
      </c>
      <c r="G492" s="252"/>
      <c r="H492" s="253" t="s">
        <v>1</v>
      </c>
      <c r="I492" s="255"/>
      <c r="J492" s="255"/>
      <c r="K492" s="252"/>
      <c r="L492" s="252"/>
      <c r="M492" s="256"/>
      <c r="N492" s="257"/>
      <c r="O492" s="258"/>
      <c r="P492" s="258"/>
      <c r="Q492" s="258"/>
      <c r="R492" s="258"/>
      <c r="S492" s="258"/>
      <c r="T492" s="258"/>
      <c r="U492" s="258"/>
      <c r="V492" s="258"/>
      <c r="W492" s="258"/>
      <c r="X492" s="259"/>
      <c r="Y492" s="12"/>
      <c r="Z492" s="12"/>
      <c r="AA492" s="12"/>
      <c r="AB492" s="12"/>
      <c r="AC492" s="12"/>
      <c r="AD492" s="12"/>
      <c r="AE492" s="12"/>
      <c r="AT492" s="260" t="s">
        <v>149</v>
      </c>
      <c r="AU492" s="260" t="s">
        <v>85</v>
      </c>
      <c r="AV492" s="12" t="s">
        <v>85</v>
      </c>
      <c r="AW492" s="12" t="s">
        <v>5</v>
      </c>
      <c r="AX492" s="12" t="s">
        <v>77</v>
      </c>
      <c r="AY492" s="260" t="s">
        <v>139</v>
      </c>
    </row>
    <row r="493" s="13" customFormat="1">
      <c r="A493" s="13"/>
      <c r="B493" s="261"/>
      <c r="C493" s="262"/>
      <c r="D493" s="247" t="s">
        <v>149</v>
      </c>
      <c r="E493" s="263" t="s">
        <v>1</v>
      </c>
      <c r="F493" s="264" t="s">
        <v>85</v>
      </c>
      <c r="G493" s="262"/>
      <c r="H493" s="265">
        <v>1</v>
      </c>
      <c r="I493" s="266"/>
      <c r="J493" s="266"/>
      <c r="K493" s="262"/>
      <c r="L493" s="262"/>
      <c r="M493" s="267"/>
      <c r="N493" s="268"/>
      <c r="O493" s="269"/>
      <c r="P493" s="269"/>
      <c r="Q493" s="269"/>
      <c r="R493" s="269"/>
      <c r="S493" s="269"/>
      <c r="T493" s="269"/>
      <c r="U493" s="269"/>
      <c r="V493" s="269"/>
      <c r="W493" s="269"/>
      <c r="X493" s="270"/>
      <c r="Y493" s="13"/>
      <c r="Z493" s="13"/>
      <c r="AA493" s="13"/>
      <c r="AB493" s="13"/>
      <c r="AC493" s="13"/>
      <c r="AD493" s="13"/>
      <c r="AE493" s="13"/>
      <c r="AT493" s="271" t="s">
        <v>149</v>
      </c>
      <c r="AU493" s="271" t="s">
        <v>85</v>
      </c>
      <c r="AV493" s="13" t="s">
        <v>87</v>
      </c>
      <c r="AW493" s="13" t="s">
        <v>5</v>
      </c>
      <c r="AX493" s="13" t="s">
        <v>77</v>
      </c>
      <c r="AY493" s="271" t="s">
        <v>139</v>
      </c>
    </row>
    <row r="494" s="14" customFormat="1">
      <c r="A494" s="14"/>
      <c r="B494" s="272"/>
      <c r="C494" s="273"/>
      <c r="D494" s="247" t="s">
        <v>149</v>
      </c>
      <c r="E494" s="274" t="s">
        <v>1</v>
      </c>
      <c r="F494" s="275" t="s">
        <v>154</v>
      </c>
      <c r="G494" s="273"/>
      <c r="H494" s="276">
        <v>2</v>
      </c>
      <c r="I494" s="277"/>
      <c r="J494" s="277"/>
      <c r="K494" s="273"/>
      <c r="L494" s="273"/>
      <c r="M494" s="278"/>
      <c r="N494" s="279"/>
      <c r="O494" s="280"/>
      <c r="P494" s="280"/>
      <c r="Q494" s="280"/>
      <c r="R494" s="280"/>
      <c r="S494" s="280"/>
      <c r="T494" s="280"/>
      <c r="U494" s="280"/>
      <c r="V494" s="280"/>
      <c r="W494" s="280"/>
      <c r="X494" s="281"/>
      <c r="Y494" s="14"/>
      <c r="Z494" s="14"/>
      <c r="AA494" s="14"/>
      <c r="AB494" s="14"/>
      <c r="AC494" s="14"/>
      <c r="AD494" s="14"/>
      <c r="AE494" s="14"/>
      <c r="AT494" s="282" t="s">
        <v>149</v>
      </c>
      <c r="AU494" s="282" t="s">
        <v>85</v>
      </c>
      <c r="AV494" s="14" t="s">
        <v>146</v>
      </c>
      <c r="AW494" s="14" t="s">
        <v>5</v>
      </c>
      <c r="AX494" s="14" t="s">
        <v>85</v>
      </c>
      <c r="AY494" s="282" t="s">
        <v>139</v>
      </c>
    </row>
    <row r="495" s="2" customFormat="1" ht="33" customHeight="1">
      <c r="A495" s="37"/>
      <c r="B495" s="38"/>
      <c r="C495" s="231" t="s">
        <v>449</v>
      </c>
      <c r="D495" s="231" t="s">
        <v>140</v>
      </c>
      <c r="E495" s="232" t="s">
        <v>947</v>
      </c>
      <c r="F495" s="233" t="s">
        <v>948</v>
      </c>
      <c r="G495" s="234" t="s">
        <v>164</v>
      </c>
      <c r="H495" s="235">
        <v>2</v>
      </c>
      <c r="I495" s="236"/>
      <c r="J495" s="237"/>
      <c r="K495" s="238">
        <f>ROUND(P495*H495,2)</f>
        <v>0</v>
      </c>
      <c r="L495" s="233" t="s">
        <v>144</v>
      </c>
      <c r="M495" s="239"/>
      <c r="N495" s="240" t="s">
        <v>1</v>
      </c>
      <c r="O495" s="241" t="s">
        <v>40</v>
      </c>
      <c r="P495" s="242">
        <f>I495+J495</f>
        <v>0</v>
      </c>
      <c r="Q495" s="242">
        <f>ROUND(I495*H495,2)</f>
        <v>0</v>
      </c>
      <c r="R495" s="242">
        <f>ROUND(J495*H495,2)</f>
        <v>0</v>
      </c>
      <c r="S495" s="90"/>
      <c r="T495" s="243">
        <f>S495*H495</f>
        <v>0</v>
      </c>
      <c r="U495" s="243">
        <v>0.002</v>
      </c>
      <c r="V495" s="243">
        <f>U495*H495</f>
        <v>0.0040000000000000001</v>
      </c>
      <c r="W495" s="243">
        <v>0</v>
      </c>
      <c r="X495" s="244">
        <f>W495*H495</f>
        <v>0</v>
      </c>
      <c r="Y495" s="37"/>
      <c r="Z495" s="37"/>
      <c r="AA495" s="37"/>
      <c r="AB495" s="37"/>
      <c r="AC495" s="37"/>
      <c r="AD495" s="37"/>
      <c r="AE495" s="37"/>
      <c r="AR495" s="245" t="s">
        <v>145</v>
      </c>
      <c r="AT495" s="245" t="s">
        <v>140</v>
      </c>
      <c r="AU495" s="245" t="s">
        <v>85</v>
      </c>
      <c r="AY495" s="16" t="s">
        <v>139</v>
      </c>
      <c r="BE495" s="246">
        <f>IF(O495="základní",K495,0)</f>
        <v>0</v>
      </c>
      <c r="BF495" s="246">
        <f>IF(O495="snížená",K495,0)</f>
        <v>0</v>
      </c>
      <c r="BG495" s="246">
        <f>IF(O495="zákl. přenesená",K495,0)</f>
        <v>0</v>
      </c>
      <c r="BH495" s="246">
        <f>IF(O495="sníž. přenesená",K495,0)</f>
        <v>0</v>
      </c>
      <c r="BI495" s="246">
        <f>IF(O495="nulová",K495,0)</f>
        <v>0</v>
      </c>
      <c r="BJ495" s="16" t="s">
        <v>85</v>
      </c>
      <c r="BK495" s="246">
        <f>ROUND(P495*H495,2)</f>
        <v>0</v>
      </c>
      <c r="BL495" s="16" t="s">
        <v>146</v>
      </c>
      <c r="BM495" s="245" t="s">
        <v>949</v>
      </c>
    </row>
    <row r="496" s="2" customFormat="1">
      <c r="A496" s="37"/>
      <c r="B496" s="38"/>
      <c r="C496" s="39"/>
      <c r="D496" s="247" t="s">
        <v>148</v>
      </c>
      <c r="E496" s="39"/>
      <c r="F496" s="248" t="s">
        <v>948</v>
      </c>
      <c r="G496" s="39"/>
      <c r="H496" s="39"/>
      <c r="I496" s="144"/>
      <c r="J496" s="144"/>
      <c r="K496" s="39"/>
      <c r="L496" s="39"/>
      <c r="M496" s="43"/>
      <c r="N496" s="249"/>
      <c r="O496" s="250"/>
      <c r="P496" s="90"/>
      <c r="Q496" s="90"/>
      <c r="R496" s="90"/>
      <c r="S496" s="90"/>
      <c r="T496" s="90"/>
      <c r="U496" s="90"/>
      <c r="V496" s="90"/>
      <c r="W496" s="90"/>
      <c r="X496" s="91"/>
      <c r="Y496" s="37"/>
      <c r="Z496" s="37"/>
      <c r="AA496" s="37"/>
      <c r="AB496" s="37"/>
      <c r="AC496" s="37"/>
      <c r="AD496" s="37"/>
      <c r="AE496" s="37"/>
      <c r="AT496" s="16" t="s">
        <v>148</v>
      </c>
      <c r="AU496" s="16" t="s">
        <v>85</v>
      </c>
    </row>
    <row r="497" s="12" customFormat="1">
      <c r="A497" s="12"/>
      <c r="B497" s="251"/>
      <c r="C497" s="252"/>
      <c r="D497" s="247" t="s">
        <v>149</v>
      </c>
      <c r="E497" s="253" t="s">
        <v>1</v>
      </c>
      <c r="F497" s="254" t="s">
        <v>872</v>
      </c>
      <c r="G497" s="252"/>
      <c r="H497" s="253" t="s">
        <v>1</v>
      </c>
      <c r="I497" s="255"/>
      <c r="J497" s="255"/>
      <c r="K497" s="252"/>
      <c r="L497" s="252"/>
      <c r="M497" s="256"/>
      <c r="N497" s="257"/>
      <c r="O497" s="258"/>
      <c r="P497" s="258"/>
      <c r="Q497" s="258"/>
      <c r="R497" s="258"/>
      <c r="S497" s="258"/>
      <c r="T497" s="258"/>
      <c r="U497" s="258"/>
      <c r="V497" s="258"/>
      <c r="W497" s="258"/>
      <c r="X497" s="259"/>
      <c r="Y497" s="12"/>
      <c r="Z497" s="12"/>
      <c r="AA497" s="12"/>
      <c r="AB497" s="12"/>
      <c r="AC497" s="12"/>
      <c r="AD497" s="12"/>
      <c r="AE497" s="12"/>
      <c r="AT497" s="260" t="s">
        <v>149</v>
      </c>
      <c r="AU497" s="260" t="s">
        <v>85</v>
      </c>
      <c r="AV497" s="12" t="s">
        <v>85</v>
      </c>
      <c r="AW497" s="12" t="s">
        <v>5</v>
      </c>
      <c r="AX497" s="12" t="s">
        <v>77</v>
      </c>
      <c r="AY497" s="260" t="s">
        <v>139</v>
      </c>
    </row>
    <row r="498" s="13" customFormat="1">
      <c r="A498" s="13"/>
      <c r="B498" s="261"/>
      <c r="C498" s="262"/>
      <c r="D498" s="247" t="s">
        <v>149</v>
      </c>
      <c r="E498" s="263" t="s">
        <v>1</v>
      </c>
      <c r="F498" s="264" t="s">
        <v>250</v>
      </c>
      <c r="G498" s="262"/>
      <c r="H498" s="265">
        <v>2</v>
      </c>
      <c r="I498" s="266"/>
      <c r="J498" s="266"/>
      <c r="K498" s="262"/>
      <c r="L498" s="262"/>
      <c r="M498" s="267"/>
      <c r="N498" s="268"/>
      <c r="O498" s="269"/>
      <c r="P498" s="269"/>
      <c r="Q498" s="269"/>
      <c r="R498" s="269"/>
      <c r="S498" s="269"/>
      <c r="T498" s="269"/>
      <c r="U498" s="269"/>
      <c r="V498" s="269"/>
      <c r="W498" s="269"/>
      <c r="X498" s="270"/>
      <c r="Y498" s="13"/>
      <c r="Z498" s="13"/>
      <c r="AA498" s="13"/>
      <c r="AB498" s="13"/>
      <c r="AC498" s="13"/>
      <c r="AD498" s="13"/>
      <c r="AE498" s="13"/>
      <c r="AT498" s="271" t="s">
        <v>149</v>
      </c>
      <c r="AU498" s="271" t="s">
        <v>85</v>
      </c>
      <c r="AV498" s="13" t="s">
        <v>87</v>
      </c>
      <c r="AW498" s="13" t="s">
        <v>5</v>
      </c>
      <c r="AX498" s="13" t="s">
        <v>77</v>
      </c>
      <c r="AY498" s="271" t="s">
        <v>139</v>
      </c>
    </row>
    <row r="499" s="14" customFormat="1">
      <c r="A499" s="14"/>
      <c r="B499" s="272"/>
      <c r="C499" s="273"/>
      <c r="D499" s="247" t="s">
        <v>149</v>
      </c>
      <c r="E499" s="274" t="s">
        <v>1</v>
      </c>
      <c r="F499" s="275" t="s">
        <v>154</v>
      </c>
      <c r="G499" s="273"/>
      <c r="H499" s="276">
        <v>2</v>
      </c>
      <c r="I499" s="277"/>
      <c r="J499" s="277"/>
      <c r="K499" s="273"/>
      <c r="L499" s="273"/>
      <c r="M499" s="278"/>
      <c r="N499" s="279"/>
      <c r="O499" s="280"/>
      <c r="P499" s="280"/>
      <c r="Q499" s="280"/>
      <c r="R499" s="280"/>
      <c r="S499" s="280"/>
      <c r="T499" s="280"/>
      <c r="U499" s="280"/>
      <c r="V499" s="280"/>
      <c r="W499" s="280"/>
      <c r="X499" s="281"/>
      <c r="Y499" s="14"/>
      <c r="Z499" s="14"/>
      <c r="AA499" s="14"/>
      <c r="AB499" s="14"/>
      <c r="AC499" s="14"/>
      <c r="AD499" s="14"/>
      <c r="AE499" s="14"/>
      <c r="AT499" s="282" t="s">
        <v>149</v>
      </c>
      <c r="AU499" s="282" t="s">
        <v>85</v>
      </c>
      <c r="AV499" s="14" t="s">
        <v>146</v>
      </c>
      <c r="AW499" s="14" t="s">
        <v>5</v>
      </c>
      <c r="AX499" s="14" t="s">
        <v>85</v>
      </c>
      <c r="AY499" s="282" t="s">
        <v>139</v>
      </c>
    </row>
    <row r="500" s="2" customFormat="1" ht="33" customHeight="1">
      <c r="A500" s="37"/>
      <c r="B500" s="38"/>
      <c r="C500" s="231" t="s">
        <v>455</v>
      </c>
      <c r="D500" s="231" t="s">
        <v>140</v>
      </c>
      <c r="E500" s="232" t="s">
        <v>950</v>
      </c>
      <c r="F500" s="233" t="s">
        <v>951</v>
      </c>
      <c r="G500" s="234" t="s">
        <v>164</v>
      </c>
      <c r="H500" s="235">
        <v>8</v>
      </c>
      <c r="I500" s="236"/>
      <c r="J500" s="237"/>
      <c r="K500" s="238">
        <f>ROUND(P500*H500,2)</f>
        <v>0</v>
      </c>
      <c r="L500" s="233" t="s">
        <v>144</v>
      </c>
      <c r="M500" s="239"/>
      <c r="N500" s="240" t="s">
        <v>1</v>
      </c>
      <c r="O500" s="241" t="s">
        <v>40</v>
      </c>
      <c r="P500" s="242">
        <f>I500+J500</f>
        <v>0</v>
      </c>
      <c r="Q500" s="242">
        <f>ROUND(I500*H500,2)</f>
        <v>0</v>
      </c>
      <c r="R500" s="242">
        <f>ROUND(J500*H500,2)</f>
        <v>0</v>
      </c>
      <c r="S500" s="90"/>
      <c r="T500" s="243">
        <f>S500*H500</f>
        <v>0</v>
      </c>
      <c r="U500" s="243">
        <v>0.0040000000000000001</v>
      </c>
      <c r="V500" s="243">
        <f>U500*H500</f>
        <v>0.032000000000000001</v>
      </c>
      <c r="W500" s="243">
        <v>0</v>
      </c>
      <c r="X500" s="244">
        <f>W500*H500</f>
        <v>0</v>
      </c>
      <c r="Y500" s="37"/>
      <c r="Z500" s="37"/>
      <c r="AA500" s="37"/>
      <c r="AB500" s="37"/>
      <c r="AC500" s="37"/>
      <c r="AD500" s="37"/>
      <c r="AE500" s="37"/>
      <c r="AR500" s="245" t="s">
        <v>145</v>
      </c>
      <c r="AT500" s="245" t="s">
        <v>140</v>
      </c>
      <c r="AU500" s="245" t="s">
        <v>85</v>
      </c>
      <c r="AY500" s="16" t="s">
        <v>139</v>
      </c>
      <c r="BE500" s="246">
        <f>IF(O500="základní",K500,0)</f>
        <v>0</v>
      </c>
      <c r="BF500" s="246">
        <f>IF(O500="snížená",K500,0)</f>
        <v>0</v>
      </c>
      <c r="BG500" s="246">
        <f>IF(O500="zákl. přenesená",K500,0)</f>
        <v>0</v>
      </c>
      <c r="BH500" s="246">
        <f>IF(O500="sníž. přenesená",K500,0)</f>
        <v>0</v>
      </c>
      <c r="BI500" s="246">
        <f>IF(O500="nulová",K500,0)</f>
        <v>0</v>
      </c>
      <c r="BJ500" s="16" t="s">
        <v>85</v>
      </c>
      <c r="BK500" s="246">
        <f>ROUND(P500*H500,2)</f>
        <v>0</v>
      </c>
      <c r="BL500" s="16" t="s">
        <v>146</v>
      </c>
      <c r="BM500" s="245" t="s">
        <v>952</v>
      </c>
    </row>
    <row r="501" s="2" customFormat="1">
      <c r="A501" s="37"/>
      <c r="B501" s="38"/>
      <c r="C501" s="39"/>
      <c r="D501" s="247" t="s">
        <v>148</v>
      </c>
      <c r="E501" s="39"/>
      <c r="F501" s="248" t="s">
        <v>951</v>
      </c>
      <c r="G501" s="39"/>
      <c r="H501" s="39"/>
      <c r="I501" s="144"/>
      <c r="J501" s="144"/>
      <c r="K501" s="39"/>
      <c r="L501" s="39"/>
      <c r="M501" s="43"/>
      <c r="N501" s="249"/>
      <c r="O501" s="250"/>
      <c r="P501" s="90"/>
      <c r="Q501" s="90"/>
      <c r="R501" s="90"/>
      <c r="S501" s="90"/>
      <c r="T501" s="90"/>
      <c r="U501" s="90"/>
      <c r="V501" s="90"/>
      <c r="W501" s="90"/>
      <c r="X501" s="91"/>
      <c r="Y501" s="37"/>
      <c r="Z501" s="37"/>
      <c r="AA501" s="37"/>
      <c r="AB501" s="37"/>
      <c r="AC501" s="37"/>
      <c r="AD501" s="37"/>
      <c r="AE501" s="37"/>
      <c r="AT501" s="16" t="s">
        <v>148</v>
      </c>
      <c r="AU501" s="16" t="s">
        <v>85</v>
      </c>
    </row>
    <row r="502" s="12" customFormat="1">
      <c r="A502" s="12"/>
      <c r="B502" s="251"/>
      <c r="C502" s="252"/>
      <c r="D502" s="247" t="s">
        <v>149</v>
      </c>
      <c r="E502" s="253" t="s">
        <v>1</v>
      </c>
      <c r="F502" s="254" t="s">
        <v>872</v>
      </c>
      <c r="G502" s="252"/>
      <c r="H502" s="253" t="s">
        <v>1</v>
      </c>
      <c r="I502" s="255"/>
      <c r="J502" s="255"/>
      <c r="K502" s="252"/>
      <c r="L502" s="252"/>
      <c r="M502" s="256"/>
      <c r="N502" s="257"/>
      <c r="O502" s="258"/>
      <c r="P502" s="258"/>
      <c r="Q502" s="258"/>
      <c r="R502" s="258"/>
      <c r="S502" s="258"/>
      <c r="T502" s="258"/>
      <c r="U502" s="258"/>
      <c r="V502" s="258"/>
      <c r="W502" s="258"/>
      <c r="X502" s="259"/>
      <c r="Y502" s="12"/>
      <c r="Z502" s="12"/>
      <c r="AA502" s="12"/>
      <c r="AB502" s="12"/>
      <c r="AC502" s="12"/>
      <c r="AD502" s="12"/>
      <c r="AE502" s="12"/>
      <c r="AT502" s="260" t="s">
        <v>149</v>
      </c>
      <c r="AU502" s="260" t="s">
        <v>85</v>
      </c>
      <c r="AV502" s="12" t="s">
        <v>85</v>
      </c>
      <c r="AW502" s="12" t="s">
        <v>5</v>
      </c>
      <c r="AX502" s="12" t="s">
        <v>77</v>
      </c>
      <c r="AY502" s="260" t="s">
        <v>139</v>
      </c>
    </row>
    <row r="503" s="13" customFormat="1">
      <c r="A503" s="13"/>
      <c r="B503" s="261"/>
      <c r="C503" s="262"/>
      <c r="D503" s="247" t="s">
        <v>149</v>
      </c>
      <c r="E503" s="263" t="s">
        <v>1</v>
      </c>
      <c r="F503" s="264" t="s">
        <v>221</v>
      </c>
      <c r="G503" s="262"/>
      <c r="H503" s="265">
        <v>8</v>
      </c>
      <c r="I503" s="266"/>
      <c r="J503" s="266"/>
      <c r="K503" s="262"/>
      <c r="L503" s="262"/>
      <c r="M503" s="267"/>
      <c r="N503" s="268"/>
      <c r="O503" s="269"/>
      <c r="P503" s="269"/>
      <c r="Q503" s="269"/>
      <c r="R503" s="269"/>
      <c r="S503" s="269"/>
      <c r="T503" s="269"/>
      <c r="U503" s="269"/>
      <c r="V503" s="269"/>
      <c r="W503" s="269"/>
      <c r="X503" s="270"/>
      <c r="Y503" s="13"/>
      <c r="Z503" s="13"/>
      <c r="AA503" s="13"/>
      <c r="AB503" s="13"/>
      <c r="AC503" s="13"/>
      <c r="AD503" s="13"/>
      <c r="AE503" s="13"/>
      <c r="AT503" s="271" t="s">
        <v>149</v>
      </c>
      <c r="AU503" s="271" t="s">
        <v>85</v>
      </c>
      <c r="AV503" s="13" t="s">
        <v>87</v>
      </c>
      <c r="AW503" s="13" t="s">
        <v>5</v>
      </c>
      <c r="AX503" s="13" t="s">
        <v>77</v>
      </c>
      <c r="AY503" s="271" t="s">
        <v>139</v>
      </c>
    </row>
    <row r="504" s="14" customFormat="1">
      <c r="A504" s="14"/>
      <c r="B504" s="272"/>
      <c r="C504" s="273"/>
      <c r="D504" s="247" t="s">
        <v>149</v>
      </c>
      <c r="E504" s="274" t="s">
        <v>1</v>
      </c>
      <c r="F504" s="275" t="s">
        <v>154</v>
      </c>
      <c r="G504" s="273"/>
      <c r="H504" s="276">
        <v>8</v>
      </c>
      <c r="I504" s="277"/>
      <c r="J504" s="277"/>
      <c r="K504" s="273"/>
      <c r="L504" s="273"/>
      <c r="M504" s="278"/>
      <c r="N504" s="279"/>
      <c r="O504" s="280"/>
      <c r="P504" s="280"/>
      <c r="Q504" s="280"/>
      <c r="R504" s="280"/>
      <c r="S504" s="280"/>
      <c r="T504" s="280"/>
      <c r="U504" s="280"/>
      <c r="V504" s="280"/>
      <c r="W504" s="280"/>
      <c r="X504" s="281"/>
      <c r="Y504" s="14"/>
      <c r="Z504" s="14"/>
      <c r="AA504" s="14"/>
      <c r="AB504" s="14"/>
      <c r="AC504" s="14"/>
      <c r="AD504" s="14"/>
      <c r="AE504" s="14"/>
      <c r="AT504" s="282" t="s">
        <v>149</v>
      </c>
      <c r="AU504" s="282" t="s">
        <v>85</v>
      </c>
      <c r="AV504" s="14" t="s">
        <v>146</v>
      </c>
      <c r="AW504" s="14" t="s">
        <v>5</v>
      </c>
      <c r="AX504" s="14" t="s">
        <v>85</v>
      </c>
      <c r="AY504" s="282" t="s">
        <v>139</v>
      </c>
    </row>
    <row r="505" s="2" customFormat="1" ht="21.75" customHeight="1">
      <c r="A505" s="37"/>
      <c r="B505" s="38"/>
      <c r="C505" s="231" t="s">
        <v>463</v>
      </c>
      <c r="D505" s="231" t="s">
        <v>140</v>
      </c>
      <c r="E505" s="232" t="s">
        <v>953</v>
      </c>
      <c r="F505" s="233" t="s">
        <v>954</v>
      </c>
      <c r="G505" s="234" t="s">
        <v>164</v>
      </c>
      <c r="H505" s="235">
        <v>4</v>
      </c>
      <c r="I505" s="236"/>
      <c r="J505" s="237"/>
      <c r="K505" s="238">
        <f>ROUND(P505*H505,2)</f>
        <v>0</v>
      </c>
      <c r="L505" s="233" t="s">
        <v>144</v>
      </c>
      <c r="M505" s="239"/>
      <c r="N505" s="240" t="s">
        <v>1</v>
      </c>
      <c r="O505" s="241" t="s">
        <v>40</v>
      </c>
      <c r="P505" s="242">
        <f>I505+J505</f>
        <v>0</v>
      </c>
      <c r="Q505" s="242">
        <f>ROUND(I505*H505,2)</f>
        <v>0</v>
      </c>
      <c r="R505" s="242">
        <f>ROUND(J505*H505,2)</f>
        <v>0</v>
      </c>
      <c r="S505" s="90"/>
      <c r="T505" s="243">
        <f>S505*H505</f>
        <v>0</v>
      </c>
      <c r="U505" s="243">
        <v>0.001</v>
      </c>
      <c r="V505" s="243">
        <f>U505*H505</f>
        <v>0.0040000000000000001</v>
      </c>
      <c r="W505" s="243">
        <v>0</v>
      </c>
      <c r="X505" s="244">
        <f>W505*H505</f>
        <v>0</v>
      </c>
      <c r="Y505" s="37"/>
      <c r="Z505" s="37"/>
      <c r="AA505" s="37"/>
      <c r="AB505" s="37"/>
      <c r="AC505" s="37"/>
      <c r="AD505" s="37"/>
      <c r="AE505" s="37"/>
      <c r="AR505" s="245" t="s">
        <v>145</v>
      </c>
      <c r="AT505" s="245" t="s">
        <v>140</v>
      </c>
      <c r="AU505" s="245" t="s">
        <v>85</v>
      </c>
      <c r="AY505" s="16" t="s">
        <v>139</v>
      </c>
      <c r="BE505" s="246">
        <f>IF(O505="základní",K505,0)</f>
        <v>0</v>
      </c>
      <c r="BF505" s="246">
        <f>IF(O505="snížená",K505,0)</f>
        <v>0</v>
      </c>
      <c r="BG505" s="246">
        <f>IF(O505="zákl. přenesená",K505,0)</f>
        <v>0</v>
      </c>
      <c r="BH505" s="246">
        <f>IF(O505="sníž. přenesená",K505,0)</f>
        <v>0</v>
      </c>
      <c r="BI505" s="246">
        <f>IF(O505="nulová",K505,0)</f>
        <v>0</v>
      </c>
      <c r="BJ505" s="16" t="s">
        <v>85</v>
      </c>
      <c r="BK505" s="246">
        <f>ROUND(P505*H505,2)</f>
        <v>0</v>
      </c>
      <c r="BL505" s="16" t="s">
        <v>146</v>
      </c>
      <c r="BM505" s="245" t="s">
        <v>955</v>
      </c>
    </row>
    <row r="506" s="2" customFormat="1">
      <c r="A506" s="37"/>
      <c r="B506" s="38"/>
      <c r="C506" s="39"/>
      <c r="D506" s="247" t="s">
        <v>148</v>
      </c>
      <c r="E506" s="39"/>
      <c r="F506" s="248" t="s">
        <v>954</v>
      </c>
      <c r="G506" s="39"/>
      <c r="H506" s="39"/>
      <c r="I506" s="144"/>
      <c r="J506" s="144"/>
      <c r="K506" s="39"/>
      <c r="L506" s="39"/>
      <c r="M506" s="43"/>
      <c r="N506" s="249"/>
      <c r="O506" s="250"/>
      <c r="P506" s="90"/>
      <c r="Q506" s="90"/>
      <c r="R506" s="90"/>
      <c r="S506" s="90"/>
      <c r="T506" s="90"/>
      <c r="U506" s="90"/>
      <c r="V506" s="90"/>
      <c r="W506" s="90"/>
      <c r="X506" s="91"/>
      <c r="Y506" s="37"/>
      <c r="Z506" s="37"/>
      <c r="AA506" s="37"/>
      <c r="AB506" s="37"/>
      <c r="AC506" s="37"/>
      <c r="AD506" s="37"/>
      <c r="AE506" s="37"/>
      <c r="AT506" s="16" t="s">
        <v>148</v>
      </c>
      <c r="AU506" s="16" t="s">
        <v>85</v>
      </c>
    </row>
    <row r="507" s="13" customFormat="1">
      <c r="A507" s="13"/>
      <c r="B507" s="261"/>
      <c r="C507" s="262"/>
      <c r="D507" s="247" t="s">
        <v>149</v>
      </c>
      <c r="E507" s="263" t="s">
        <v>1</v>
      </c>
      <c r="F507" s="264" t="s">
        <v>146</v>
      </c>
      <c r="G507" s="262"/>
      <c r="H507" s="265">
        <v>4</v>
      </c>
      <c r="I507" s="266"/>
      <c r="J507" s="266"/>
      <c r="K507" s="262"/>
      <c r="L507" s="262"/>
      <c r="M507" s="267"/>
      <c r="N507" s="268"/>
      <c r="O507" s="269"/>
      <c r="P507" s="269"/>
      <c r="Q507" s="269"/>
      <c r="R507" s="269"/>
      <c r="S507" s="269"/>
      <c r="T507" s="269"/>
      <c r="U507" s="269"/>
      <c r="V507" s="269"/>
      <c r="W507" s="269"/>
      <c r="X507" s="270"/>
      <c r="Y507" s="13"/>
      <c r="Z507" s="13"/>
      <c r="AA507" s="13"/>
      <c r="AB507" s="13"/>
      <c r="AC507" s="13"/>
      <c r="AD507" s="13"/>
      <c r="AE507" s="13"/>
      <c r="AT507" s="271" t="s">
        <v>149</v>
      </c>
      <c r="AU507" s="271" t="s">
        <v>85</v>
      </c>
      <c r="AV507" s="13" t="s">
        <v>87</v>
      </c>
      <c r="AW507" s="13" t="s">
        <v>5</v>
      </c>
      <c r="AX507" s="13" t="s">
        <v>77</v>
      </c>
      <c r="AY507" s="271" t="s">
        <v>139</v>
      </c>
    </row>
    <row r="508" s="14" customFormat="1">
      <c r="A508" s="14"/>
      <c r="B508" s="272"/>
      <c r="C508" s="273"/>
      <c r="D508" s="247" t="s">
        <v>149</v>
      </c>
      <c r="E508" s="274" t="s">
        <v>1</v>
      </c>
      <c r="F508" s="275" t="s">
        <v>154</v>
      </c>
      <c r="G508" s="273"/>
      <c r="H508" s="276">
        <v>4</v>
      </c>
      <c r="I508" s="277"/>
      <c r="J508" s="277"/>
      <c r="K508" s="273"/>
      <c r="L508" s="273"/>
      <c r="M508" s="278"/>
      <c r="N508" s="279"/>
      <c r="O508" s="280"/>
      <c r="P508" s="280"/>
      <c r="Q508" s="280"/>
      <c r="R508" s="280"/>
      <c r="S508" s="280"/>
      <c r="T508" s="280"/>
      <c r="U508" s="280"/>
      <c r="V508" s="280"/>
      <c r="W508" s="280"/>
      <c r="X508" s="281"/>
      <c r="Y508" s="14"/>
      <c r="Z508" s="14"/>
      <c r="AA508" s="14"/>
      <c r="AB508" s="14"/>
      <c r="AC508" s="14"/>
      <c r="AD508" s="14"/>
      <c r="AE508" s="14"/>
      <c r="AT508" s="282" t="s">
        <v>149</v>
      </c>
      <c r="AU508" s="282" t="s">
        <v>85</v>
      </c>
      <c r="AV508" s="14" t="s">
        <v>146</v>
      </c>
      <c r="AW508" s="14" t="s">
        <v>5</v>
      </c>
      <c r="AX508" s="14" t="s">
        <v>85</v>
      </c>
      <c r="AY508" s="282" t="s">
        <v>139</v>
      </c>
    </row>
    <row r="509" s="11" customFormat="1" ht="25.92" customHeight="1">
      <c r="A509" s="11"/>
      <c r="B509" s="216"/>
      <c r="C509" s="217"/>
      <c r="D509" s="218" t="s">
        <v>76</v>
      </c>
      <c r="E509" s="219" t="s">
        <v>406</v>
      </c>
      <c r="F509" s="219" t="s">
        <v>407</v>
      </c>
      <c r="G509" s="217"/>
      <c r="H509" s="217"/>
      <c r="I509" s="220"/>
      <c r="J509" s="220"/>
      <c r="K509" s="221">
        <f>BK509</f>
        <v>0</v>
      </c>
      <c r="L509" s="217"/>
      <c r="M509" s="222"/>
      <c r="N509" s="223"/>
      <c r="O509" s="224"/>
      <c r="P509" s="224"/>
      <c r="Q509" s="225">
        <f>SUM(Q510:Q720)</f>
        <v>0</v>
      </c>
      <c r="R509" s="225">
        <f>SUM(R510:R720)</f>
        <v>0</v>
      </c>
      <c r="S509" s="224"/>
      <c r="T509" s="226">
        <f>SUM(T510:T720)</f>
        <v>0</v>
      </c>
      <c r="U509" s="224"/>
      <c r="V509" s="226">
        <f>SUM(V510:V720)</f>
        <v>0</v>
      </c>
      <c r="W509" s="224"/>
      <c r="X509" s="227">
        <f>SUM(X510:X720)</f>
        <v>0</v>
      </c>
      <c r="Y509" s="11"/>
      <c r="Z509" s="11"/>
      <c r="AA509" s="11"/>
      <c r="AB509" s="11"/>
      <c r="AC509" s="11"/>
      <c r="AD509" s="11"/>
      <c r="AE509" s="11"/>
      <c r="AR509" s="228" t="s">
        <v>85</v>
      </c>
      <c r="AT509" s="229" t="s">
        <v>76</v>
      </c>
      <c r="AU509" s="229" t="s">
        <v>77</v>
      </c>
      <c r="AY509" s="228" t="s">
        <v>139</v>
      </c>
      <c r="BK509" s="230">
        <f>SUM(BK510:BK720)</f>
        <v>0</v>
      </c>
    </row>
    <row r="510" s="2" customFormat="1" ht="21.75" customHeight="1">
      <c r="A510" s="37"/>
      <c r="B510" s="38"/>
      <c r="C510" s="283" t="s">
        <v>470</v>
      </c>
      <c r="D510" s="283" t="s">
        <v>409</v>
      </c>
      <c r="E510" s="284" t="s">
        <v>429</v>
      </c>
      <c r="F510" s="285" t="s">
        <v>430</v>
      </c>
      <c r="G510" s="286" t="s">
        <v>421</v>
      </c>
      <c r="H510" s="287">
        <v>31</v>
      </c>
      <c r="I510" s="288"/>
      <c r="J510" s="288"/>
      <c r="K510" s="289">
        <f>ROUND(P510*H510,2)</f>
        <v>0</v>
      </c>
      <c r="L510" s="285" t="s">
        <v>144</v>
      </c>
      <c r="M510" s="43"/>
      <c r="N510" s="290" t="s">
        <v>1</v>
      </c>
      <c r="O510" s="241" t="s">
        <v>40</v>
      </c>
      <c r="P510" s="242">
        <f>I510+J510</f>
        <v>0</v>
      </c>
      <c r="Q510" s="242">
        <f>ROUND(I510*H510,2)</f>
        <v>0</v>
      </c>
      <c r="R510" s="242">
        <f>ROUND(J510*H510,2)</f>
        <v>0</v>
      </c>
      <c r="S510" s="90"/>
      <c r="T510" s="243">
        <f>S510*H510</f>
        <v>0</v>
      </c>
      <c r="U510" s="243">
        <v>0</v>
      </c>
      <c r="V510" s="243">
        <f>U510*H510</f>
        <v>0</v>
      </c>
      <c r="W510" s="243">
        <v>0</v>
      </c>
      <c r="X510" s="244">
        <f>W510*H510</f>
        <v>0</v>
      </c>
      <c r="Y510" s="37"/>
      <c r="Z510" s="37"/>
      <c r="AA510" s="37"/>
      <c r="AB510" s="37"/>
      <c r="AC510" s="37"/>
      <c r="AD510" s="37"/>
      <c r="AE510" s="37"/>
      <c r="AR510" s="245" t="s">
        <v>146</v>
      </c>
      <c r="AT510" s="245" t="s">
        <v>409</v>
      </c>
      <c r="AU510" s="245" t="s">
        <v>85</v>
      </c>
      <c r="AY510" s="16" t="s">
        <v>139</v>
      </c>
      <c r="BE510" s="246">
        <f>IF(O510="základní",K510,0)</f>
        <v>0</v>
      </c>
      <c r="BF510" s="246">
        <f>IF(O510="snížená",K510,0)</f>
        <v>0</v>
      </c>
      <c r="BG510" s="246">
        <f>IF(O510="zákl. přenesená",K510,0)</f>
        <v>0</v>
      </c>
      <c r="BH510" s="246">
        <f>IF(O510="sníž. přenesená",K510,0)</f>
        <v>0</v>
      </c>
      <c r="BI510" s="246">
        <f>IF(O510="nulová",K510,0)</f>
        <v>0</v>
      </c>
      <c r="BJ510" s="16" t="s">
        <v>85</v>
      </c>
      <c r="BK510" s="246">
        <f>ROUND(P510*H510,2)</f>
        <v>0</v>
      </c>
      <c r="BL510" s="16" t="s">
        <v>146</v>
      </c>
      <c r="BM510" s="245" t="s">
        <v>956</v>
      </c>
    </row>
    <row r="511" s="2" customFormat="1">
      <c r="A511" s="37"/>
      <c r="B511" s="38"/>
      <c r="C511" s="39"/>
      <c r="D511" s="247" t="s">
        <v>148</v>
      </c>
      <c r="E511" s="39"/>
      <c r="F511" s="248" t="s">
        <v>432</v>
      </c>
      <c r="G511" s="39"/>
      <c r="H511" s="39"/>
      <c r="I511" s="144"/>
      <c r="J511" s="144"/>
      <c r="K511" s="39"/>
      <c r="L511" s="39"/>
      <c r="M511" s="43"/>
      <c r="N511" s="249"/>
      <c r="O511" s="250"/>
      <c r="P511" s="90"/>
      <c r="Q511" s="90"/>
      <c r="R511" s="90"/>
      <c r="S511" s="90"/>
      <c r="T511" s="90"/>
      <c r="U511" s="90"/>
      <c r="V511" s="90"/>
      <c r="W511" s="90"/>
      <c r="X511" s="91"/>
      <c r="Y511" s="37"/>
      <c r="Z511" s="37"/>
      <c r="AA511" s="37"/>
      <c r="AB511" s="37"/>
      <c r="AC511" s="37"/>
      <c r="AD511" s="37"/>
      <c r="AE511" s="37"/>
      <c r="AT511" s="16" t="s">
        <v>148</v>
      </c>
      <c r="AU511" s="16" t="s">
        <v>85</v>
      </c>
    </row>
    <row r="512" s="12" customFormat="1">
      <c r="A512" s="12"/>
      <c r="B512" s="251"/>
      <c r="C512" s="252"/>
      <c r="D512" s="247" t="s">
        <v>149</v>
      </c>
      <c r="E512" s="253" t="s">
        <v>1</v>
      </c>
      <c r="F512" s="254" t="s">
        <v>851</v>
      </c>
      <c r="G512" s="252"/>
      <c r="H512" s="253" t="s">
        <v>1</v>
      </c>
      <c r="I512" s="255"/>
      <c r="J512" s="255"/>
      <c r="K512" s="252"/>
      <c r="L512" s="252"/>
      <c r="M512" s="256"/>
      <c r="N512" s="257"/>
      <c r="O512" s="258"/>
      <c r="P512" s="258"/>
      <c r="Q512" s="258"/>
      <c r="R512" s="258"/>
      <c r="S512" s="258"/>
      <c r="T512" s="258"/>
      <c r="U512" s="258"/>
      <c r="V512" s="258"/>
      <c r="W512" s="258"/>
      <c r="X512" s="259"/>
      <c r="Y512" s="12"/>
      <c r="Z512" s="12"/>
      <c r="AA512" s="12"/>
      <c r="AB512" s="12"/>
      <c r="AC512" s="12"/>
      <c r="AD512" s="12"/>
      <c r="AE512" s="12"/>
      <c r="AT512" s="260" t="s">
        <v>149</v>
      </c>
      <c r="AU512" s="260" t="s">
        <v>85</v>
      </c>
      <c r="AV512" s="12" t="s">
        <v>85</v>
      </c>
      <c r="AW512" s="12" t="s">
        <v>5</v>
      </c>
      <c r="AX512" s="12" t="s">
        <v>77</v>
      </c>
      <c r="AY512" s="260" t="s">
        <v>139</v>
      </c>
    </row>
    <row r="513" s="13" customFormat="1">
      <c r="A513" s="13"/>
      <c r="B513" s="261"/>
      <c r="C513" s="262"/>
      <c r="D513" s="247" t="s">
        <v>149</v>
      </c>
      <c r="E513" s="263" t="s">
        <v>1</v>
      </c>
      <c r="F513" s="264" t="s">
        <v>186</v>
      </c>
      <c r="G513" s="262"/>
      <c r="H513" s="265">
        <v>5</v>
      </c>
      <c r="I513" s="266"/>
      <c r="J513" s="266"/>
      <c r="K513" s="262"/>
      <c r="L513" s="262"/>
      <c r="M513" s="267"/>
      <c r="N513" s="268"/>
      <c r="O513" s="269"/>
      <c r="P513" s="269"/>
      <c r="Q513" s="269"/>
      <c r="R513" s="269"/>
      <c r="S513" s="269"/>
      <c r="T513" s="269"/>
      <c r="U513" s="269"/>
      <c r="V513" s="269"/>
      <c r="W513" s="269"/>
      <c r="X513" s="270"/>
      <c r="Y513" s="13"/>
      <c r="Z513" s="13"/>
      <c r="AA513" s="13"/>
      <c r="AB513" s="13"/>
      <c r="AC513" s="13"/>
      <c r="AD513" s="13"/>
      <c r="AE513" s="13"/>
      <c r="AT513" s="271" t="s">
        <v>149</v>
      </c>
      <c r="AU513" s="271" t="s">
        <v>85</v>
      </c>
      <c r="AV513" s="13" t="s">
        <v>87</v>
      </c>
      <c r="AW513" s="13" t="s">
        <v>5</v>
      </c>
      <c r="AX513" s="13" t="s">
        <v>77</v>
      </c>
      <c r="AY513" s="271" t="s">
        <v>139</v>
      </c>
    </row>
    <row r="514" s="12" customFormat="1">
      <c r="A514" s="12"/>
      <c r="B514" s="251"/>
      <c r="C514" s="252"/>
      <c r="D514" s="247" t="s">
        <v>149</v>
      </c>
      <c r="E514" s="253" t="s">
        <v>1</v>
      </c>
      <c r="F514" s="254" t="s">
        <v>857</v>
      </c>
      <c r="G514" s="252"/>
      <c r="H514" s="253" t="s">
        <v>1</v>
      </c>
      <c r="I514" s="255"/>
      <c r="J514" s="255"/>
      <c r="K514" s="252"/>
      <c r="L514" s="252"/>
      <c r="M514" s="256"/>
      <c r="N514" s="257"/>
      <c r="O514" s="258"/>
      <c r="P514" s="258"/>
      <c r="Q514" s="258"/>
      <c r="R514" s="258"/>
      <c r="S514" s="258"/>
      <c r="T514" s="258"/>
      <c r="U514" s="258"/>
      <c r="V514" s="258"/>
      <c r="W514" s="258"/>
      <c r="X514" s="259"/>
      <c r="Y514" s="12"/>
      <c r="Z514" s="12"/>
      <c r="AA514" s="12"/>
      <c r="AB514" s="12"/>
      <c r="AC514" s="12"/>
      <c r="AD514" s="12"/>
      <c r="AE514" s="12"/>
      <c r="AT514" s="260" t="s">
        <v>149</v>
      </c>
      <c r="AU514" s="260" t="s">
        <v>85</v>
      </c>
      <c r="AV514" s="12" t="s">
        <v>85</v>
      </c>
      <c r="AW514" s="12" t="s">
        <v>5</v>
      </c>
      <c r="AX514" s="12" t="s">
        <v>77</v>
      </c>
      <c r="AY514" s="260" t="s">
        <v>139</v>
      </c>
    </row>
    <row r="515" s="13" customFormat="1">
      <c r="A515" s="13"/>
      <c r="B515" s="261"/>
      <c r="C515" s="262"/>
      <c r="D515" s="247" t="s">
        <v>149</v>
      </c>
      <c r="E515" s="263" t="s">
        <v>1</v>
      </c>
      <c r="F515" s="264" t="s">
        <v>242</v>
      </c>
      <c r="G515" s="262"/>
      <c r="H515" s="265">
        <v>16</v>
      </c>
      <c r="I515" s="266"/>
      <c r="J515" s="266"/>
      <c r="K515" s="262"/>
      <c r="L515" s="262"/>
      <c r="M515" s="267"/>
      <c r="N515" s="268"/>
      <c r="O515" s="269"/>
      <c r="P515" s="269"/>
      <c r="Q515" s="269"/>
      <c r="R515" s="269"/>
      <c r="S515" s="269"/>
      <c r="T515" s="269"/>
      <c r="U515" s="269"/>
      <c r="V515" s="269"/>
      <c r="W515" s="269"/>
      <c r="X515" s="270"/>
      <c r="Y515" s="13"/>
      <c r="Z515" s="13"/>
      <c r="AA515" s="13"/>
      <c r="AB515" s="13"/>
      <c r="AC515" s="13"/>
      <c r="AD515" s="13"/>
      <c r="AE515" s="13"/>
      <c r="AT515" s="271" t="s">
        <v>149</v>
      </c>
      <c r="AU515" s="271" t="s">
        <v>85</v>
      </c>
      <c r="AV515" s="13" t="s">
        <v>87</v>
      </c>
      <c r="AW515" s="13" t="s">
        <v>5</v>
      </c>
      <c r="AX515" s="13" t="s">
        <v>77</v>
      </c>
      <c r="AY515" s="271" t="s">
        <v>139</v>
      </c>
    </row>
    <row r="516" s="12" customFormat="1">
      <c r="A516" s="12"/>
      <c r="B516" s="251"/>
      <c r="C516" s="252"/>
      <c r="D516" s="247" t="s">
        <v>149</v>
      </c>
      <c r="E516" s="253" t="s">
        <v>1</v>
      </c>
      <c r="F516" s="254" t="s">
        <v>906</v>
      </c>
      <c r="G516" s="252"/>
      <c r="H516" s="253" t="s">
        <v>1</v>
      </c>
      <c r="I516" s="255"/>
      <c r="J516" s="255"/>
      <c r="K516" s="252"/>
      <c r="L516" s="252"/>
      <c r="M516" s="256"/>
      <c r="N516" s="257"/>
      <c r="O516" s="258"/>
      <c r="P516" s="258"/>
      <c r="Q516" s="258"/>
      <c r="R516" s="258"/>
      <c r="S516" s="258"/>
      <c r="T516" s="258"/>
      <c r="U516" s="258"/>
      <c r="V516" s="258"/>
      <c r="W516" s="258"/>
      <c r="X516" s="259"/>
      <c r="Y516" s="12"/>
      <c r="Z516" s="12"/>
      <c r="AA516" s="12"/>
      <c r="AB516" s="12"/>
      <c r="AC516" s="12"/>
      <c r="AD516" s="12"/>
      <c r="AE516" s="12"/>
      <c r="AT516" s="260" t="s">
        <v>149</v>
      </c>
      <c r="AU516" s="260" t="s">
        <v>85</v>
      </c>
      <c r="AV516" s="12" t="s">
        <v>85</v>
      </c>
      <c r="AW516" s="12" t="s">
        <v>5</v>
      </c>
      <c r="AX516" s="12" t="s">
        <v>77</v>
      </c>
      <c r="AY516" s="260" t="s">
        <v>139</v>
      </c>
    </row>
    <row r="517" s="13" customFormat="1">
      <c r="A517" s="13"/>
      <c r="B517" s="261"/>
      <c r="C517" s="262"/>
      <c r="D517" s="247" t="s">
        <v>149</v>
      </c>
      <c r="E517" s="263" t="s">
        <v>1</v>
      </c>
      <c r="F517" s="264" t="s">
        <v>217</v>
      </c>
      <c r="G517" s="262"/>
      <c r="H517" s="265">
        <v>10</v>
      </c>
      <c r="I517" s="266"/>
      <c r="J517" s="266"/>
      <c r="K517" s="262"/>
      <c r="L517" s="262"/>
      <c r="M517" s="267"/>
      <c r="N517" s="268"/>
      <c r="O517" s="269"/>
      <c r="P517" s="269"/>
      <c r="Q517" s="269"/>
      <c r="R517" s="269"/>
      <c r="S517" s="269"/>
      <c r="T517" s="269"/>
      <c r="U517" s="269"/>
      <c r="V517" s="269"/>
      <c r="W517" s="269"/>
      <c r="X517" s="270"/>
      <c r="Y517" s="13"/>
      <c r="Z517" s="13"/>
      <c r="AA517" s="13"/>
      <c r="AB517" s="13"/>
      <c r="AC517" s="13"/>
      <c r="AD517" s="13"/>
      <c r="AE517" s="13"/>
      <c r="AT517" s="271" t="s">
        <v>149</v>
      </c>
      <c r="AU517" s="271" t="s">
        <v>85</v>
      </c>
      <c r="AV517" s="13" t="s">
        <v>87</v>
      </c>
      <c r="AW517" s="13" t="s">
        <v>5</v>
      </c>
      <c r="AX517" s="13" t="s">
        <v>77</v>
      </c>
      <c r="AY517" s="271" t="s">
        <v>139</v>
      </c>
    </row>
    <row r="518" s="14" customFormat="1">
      <c r="A518" s="14"/>
      <c r="B518" s="272"/>
      <c r="C518" s="273"/>
      <c r="D518" s="247" t="s">
        <v>149</v>
      </c>
      <c r="E518" s="274" t="s">
        <v>1</v>
      </c>
      <c r="F518" s="275" t="s">
        <v>154</v>
      </c>
      <c r="G518" s="273"/>
      <c r="H518" s="276">
        <v>31</v>
      </c>
      <c r="I518" s="277"/>
      <c r="J518" s="277"/>
      <c r="K518" s="273"/>
      <c r="L518" s="273"/>
      <c r="M518" s="278"/>
      <c r="N518" s="279"/>
      <c r="O518" s="280"/>
      <c r="P518" s="280"/>
      <c r="Q518" s="280"/>
      <c r="R518" s="280"/>
      <c r="S518" s="280"/>
      <c r="T518" s="280"/>
      <c r="U518" s="280"/>
      <c r="V518" s="280"/>
      <c r="W518" s="280"/>
      <c r="X518" s="281"/>
      <c r="Y518" s="14"/>
      <c r="Z518" s="14"/>
      <c r="AA518" s="14"/>
      <c r="AB518" s="14"/>
      <c r="AC518" s="14"/>
      <c r="AD518" s="14"/>
      <c r="AE518" s="14"/>
      <c r="AT518" s="282" t="s">
        <v>149</v>
      </c>
      <c r="AU518" s="282" t="s">
        <v>85</v>
      </c>
      <c r="AV518" s="14" t="s">
        <v>146</v>
      </c>
      <c r="AW518" s="14" t="s">
        <v>5</v>
      </c>
      <c r="AX518" s="14" t="s">
        <v>85</v>
      </c>
      <c r="AY518" s="282" t="s">
        <v>139</v>
      </c>
    </row>
    <row r="519" s="2" customFormat="1" ht="21.75" customHeight="1">
      <c r="A519" s="37"/>
      <c r="B519" s="38"/>
      <c r="C519" s="283" t="s">
        <v>476</v>
      </c>
      <c r="D519" s="283" t="s">
        <v>409</v>
      </c>
      <c r="E519" s="284" t="s">
        <v>435</v>
      </c>
      <c r="F519" s="285" t="s">
        <v>436</v>
      </c>
      <c r="G519" s="286" t="s">
        <v>143</v>
      </c>
      <c r="H519" s="287">
        <v>105.69199999999999</v>
      </c>
      <c r="I519" s="288"/>
      <c r="J519" s="288"/>
      <c r="K519" s="289">
        <f>ROUND(P519*H519,2)</f>
        <v>0</v>
      </c>
      <c r="L519" s="285" t="s">
        <v>144</v>
      </c>
      <c r="M519" s="43"/>
      <c r="N519" s="290" t="s">
        <v>1</v>
      </c>
      <c r="O519" s="241" t="s">
        <v>40</v>
      </c>
      <c r="P519" s="242">
        <f>I519+J519</f>
        <v>0</v>
      </c>
      <c r="Q519" s="242">
        <f>ROUND(I519*H519,2)</f>
        <v>0</v>
      </c>
      <c r="R519" s="242">
        <f>ROUND(J519*H519,2)</f>
        <v>0</v>
      </c>
      <c r="S519" s="90"/>
      <c r="T519" s="243">
        <f>S519*H519</f>
        <v>0</v>
      </c>
      <c r="U519" s="243">
        <v>0</v>
      </c>
      <c r="V519" s="243">
        <f>U519*H519</f>
        <v>0</v>
      </c>
      <c r="W519" s="243">
        <v>0</v>
      </c>
      <c r="X519" s="244">
        <f>W519*H519</f>
        <v>0</v>
      </c>
      <c r="Y519" s="37"/>
      <c r="Z519" s="37"/>
      <c r="AA519" s="37"/>
      <c r="AB519" s="37"/>
      <c r="AC519" s="37"/>
      <c r="AD519" s="37"/>
      <c r="AE519" s="37"/>
      <c r="AR519" s="245" t="s">
        <v>146</v>
      </c>
      <c r="AT519" s="245" t="s">
        <v>409</v>
      </c>
      <c r="AU519" s="245" t="s">
        <v>85</v>
      </c>
      <c r="AY519" s="16" t="s">
        <v>139</v>
      </c>
      <c r="BE519" s="246">
        <f>IF(O519="základní",K519,0)</f>
        <v>0</v>
      </c>
      <c r="BF519" s="246">
        <f>IF(O519="snížená",K519,0)</f>
        <v>0</v>
      </c>
      <c r="BG519" s="246">
        <f>IF(O519="zákl. přenesená",K519,0)</f>
        <v>0</v>
      </c>
      <c r="BH519" s="246">
        <f>IF(O519="sníž. přenesená",K519,0)</f>
        <v>0</v>
      </c>
      <c r="BI519" s="246">
        <f>IF(O519="nulová",K519,0)</f>
        <v>0</v>
      </c>
      <c r="BJ519" s="16" t="s">
        <v>85</v>
      </c>
      <c r="BK519" s="246">
        <f>ROUND(P519*H519,2)</f>
        <v>0</v>
      </c>
      <c r="BL519" s="16" t="s">
        <v>146</v>
      </c>
      <c r="BM519" s="245" t="s">
        <v>957</v>
      </c>
    </row>
    <row r="520" s="2" customFormat="1">
      <c r="A520" s="37"/>
      <c r="B520" s="38"/>
      <c r="C520" s="39"/>
      <c r="D520" s="247" t="s">
        <v>148</v>
      </c>
      <c r="E520" s="39"/>
      <c r="F520" s="248" t="s">
        <v>438</v>
      </c>
      <c r="G520" s="39"/>
      <c r="H520" s="39"/>
      <c r="I520" s="144"/>
      <c r="J520" s="144"/>
      <c r="K520" s="39"/>
      <c r="L520" s="39"/>
      <c r="M520" s="43"/>
      <c r="N520" s="249"/>
      <c r="O520" s="250"/>
      <c r="P520" s="90"/>
      <c r="Q520" s="90"/>
      <c r="R520" s="90"/>
      <c r="S520" s="90"/>
      <c r="T520" s="90"/>
      <c r="U520" s="90"/>
      <c r="V520" s="90"/>
      <c r="W520" s="90"/>
      <c r="X520" s="91"/>
      <c r="Y520" s="37"/>
      <c r="Z520" s="37"/>
      <c r="AA520" s="37"/>
      <c r="AB520" s="37"/>
      <c r="AC520" s="37"/>
      <c r="AD520" s="37"/>
      <c r="AE520" s="37"/>
      <c r="AT520" s="16" t="s">
        <v>148</v>
      </c>
      <c r="AU520" s="16" t="s">
        <v>85</v>
      </c>
    </row>
    <row r="521" s="12" customFormat="1">
      <c r="A521" s="12"/>
      <c r="B521" s="251"/>
      <c r="C521" s="252"/>
      <c r="D521" s="247" t="s">
        <v>149</v>
      </c>
      <c r="E521" s="253" t="s">
        <v>1</v>
      </c>
      <c r="F521" s="254" t="s">
        <v>958</v>
      </c>
      <c r="G521" s="252"/>
      <c r="H521" s="253" t="s">
        <v>1</v>
      </c>
      <c r="I521" s="255"/>
      <c r="J521" s="255"/>
      <c r="K521" s="252"/>
      <c r="L521" s="252"/>
      <c r="M521" s="256"/>
      <c r="N521" s="257"/>
      <c r="O521" s="258"/>
      <c r="P521" s="258"/>
      <c r="Q521" s="258"/>
      <c r="R521" s="258"/>
      <c r="S521" s="258"/>
      <c r="T521" s="258"/>
      <c r="U521" s="258"/>
      <c r="V521" s="258"/>
      <c r="W521" s="258"/>
      <c r="X521" s="259"/>
      <c r="Y521" s="12"/>
      <c r="Z521" s="12"/>
      <c r="AA521" s="12"/>
      <c r="AB521" s="12"/>
      <c r="AC521" s="12"/>
      <c r="AD521" s="12"/>
      <c r="AE521" s="12"/>
      <c r="AT521" s="260" t="s">
        <v>149</v>
      </c>
      <c r="AU521" s="260" t="s">
        <v>85</v>
      </c>
      <c r="AV521" s="12" t="s">
        <v>85</v>
      </c>
      <c r="AW521" s="12" t="s">
        <v>5</v>
      </c>
      <c r="AX521" s="12" t="s">
        <v>77</v>
      </c>
      <c r="AY521" s="260" t="s">
        <v>139</v>
      </c>
    </row>
    <row r="522" s="13" customFormat="1">
      <c r="A522" s="13"/>
      <c r="B522" s="261"/>
      <c r="C522" s="262"/>
      <c r="D522" s="247" t="s">
        <v>149</v>
      </c>
      <c r="E522" s="263" t="s">
        <v>1</v>
      </c>
      <c r="F522" s="264" t="s">
        <v>959</v>
      </c>
      <c r="G522" s="262"/>
      <c r="H522" s="265">
        <v>55.845999999999997</v>
      </c>
      <c r="I522" s="266"/>
      <c r="J522" s="266"/>
      <c r="K522" s="262"/>
      <c r="L522" s="262"/>
      <c r="M522" s="267"/>
      <c r="N522" s="268"/>
      <c r="O522" s="269"/>
      <c r="P522" s="269"/>
      <c r="Q522" s="269"/>
      <c r="R522" s="269"/>
      <c r="S522" s="269"/>
      <c r="T522" s="269"/>
      <c r="U522" s="269"/>
      <c r="V522" s="269"/>
      <c r="W522" s="269"/>
      <c r="X522" s="270"/>
      <c r="Y522" s="13"/>
      <c r="Z522" s="13"/>
      <c r="AA522" s="13"/>
      <c r="AB522" s="13"/>
      <c r="AC522" s="13"/>
      <c r="AD522" s="13"/>
      <c r="AE522" s="13"/>
      <c r="AT522" s="271" t="s">
        <v>149</v>
      </c>
      <c r="AU522" s="271" t="s">
        <v>85</v>
      </c>
      <c r="AV522" s="13" t="s">
        <v>87</v>
      </c>
      <c r="AW522" s="13" t="s">
        <v>5</v>
      </c>
      <c r="AX522" s="13" t="s">
        <v>77</v>
      </c>
      <c r="AY522" s="271" t="s">
        <v>139</v>
      </c>
    </row>
    <row r="523" s="12" customFormat="1">
      <c r="A523" s="12"/>
      <c r="B523" s="251"/>
      <c r="C523" s="252"/>
      <c r="D523" s="247" t="s">
        <v>149</v>
      </c>
      <c r="E523" s="253" t="s">
        <v>1</v>
      </c>
      <c r="F523" s="254" t="s">
        <v>852</v>
      </c>
      <c r="G523" s="252"/>
      <c r="H523" s="253" t="s">
        <v>1</v>
      </c>
      <c r="I523" s="255"/>
      <c r="J523" s="255"/>
      <c r="K523" s="252"/>
      <c r="L523" s="252"/>
      <c r="M523" s="256"/>
      <c r="N523" s="257"/>
      <c r="O523" s="258"/>
      <c r="P523" s="258"/>
      <c r="Q523" s="258"/>
      <c r="R523" s="258"/>
      <c r="S523" s="258"/>
      <c r="T523" s="258"/>
      <c r="U523" s="258"/>
      <c r="V523" s="258"/>
      <c r="W523" s="258"/>
      <c r="X523" s="259"/>
      <c r="Y523" s="12"/>
      <c r="Z523" s="12"/>
      <c r="AA523" s="12"/>
      <c r="AB523" s="12"/>
      <c r="AC523" s="12"/>
      <c r="AD523" s="12"/>
      <c r="AE523" s="12"/>
      <c r="AT523" s="260" t="s">
        <v>149</v>
      </c>
      <c r="AU523" s="260" t="s">
        <v>85</v>
      </c>
      <c r="AV523" s="12" t="s">
        <v>85</v>
      </c>
      <c r="AW523" s="12" t="s">
        <v>5</v>
      </c>
      <c r="AX523" s="12" t="s">
        <v>77</v>
      </c>
      <c r="AY523" s="260" t="s">
        <v>139</v>
      </c>
    </row>
    <row r="524" s="13" customFormat="1">
      <c r="A524" s="13"/>
      <c r="B524" s="261"/>
      <c r="C524" s="262"/>
      <c r="D524" s="247" t="s">
        <v>149</v>
      </c>
      <c r="E524" s="263" t="s">
        <v>1</v>
      </c>
      <c r="F524" s="264" t="s">
        <v>661</v>
      </c>
      <c r="G524" s="262"/>
      <c r="H524" s="265">
        <v>49.845999999999997</v>
      </c>
      <c r="I524" s="266"/>
      <c r="J524" s="266"/>
      <c r="K524" s="262"/>
      <c r="L524" s="262"/>
      <c r="M524" s="267"/>
      <c r="N524" s="268"/>
      <c r="O524" s="269"/>
      <c r="P524" s="269"/>
      <c r="Q524" s="269"/>
      <c r="R524" s="269"/>
      <c r="S524" s="269"/>
      <c r="T524" s="269"/>
      <c r="U524" s="269"/>
      <c r="V524" s="269"/>
      <c r="W524" s="269"/>
      <c r="X524" s="270"/>
      <c r="Y524" s="13"/>
      <c r="Z524" s="13"/>
      <c r="AA524" s="13"/>
      <c r="AB524" s="13"/>
      <c r="AC524" s="13"/>
      <c r="AD524" s="13"/>
      <c r="AE524" s="13"/>
      <c r="AT524" s="271" t="s">
        <v>149</v>
      </c>
      <c r="AU524" s="271" t="s">
        <v>85</v>
      </c>
      <c r="AV524" s="13" t="s">
        <v>87</v>
      </c>
      <c r="AW524" s="13" t="s">
        <v>5</v>
      </c>
      <c r="AX524" s="13" t="s">
        <v>77</v>
      </c>
      <c r="AY524" s="271" t="s">
        <v>139</v>
      </c>
    </row>
    <row r="525" s="14" customFormat="1">
      <c r="A525" s="14"/>
      <c r="B525" s="272"/>
      <c r="C525" s="273"/>
      <c r="D525" s="247" t="s">
        <v>149</v>
      </c>
      <c r="E525" s="274" t="s">
        <v>1</v>
      </c>
      <c r="F525" s="275" t="s">
        <v>154</v>
      </c>
      <c r="G525" s="273"/>
      <c r="H525" s="276">
        <v>105.69199999999999</v>
      </c>
      <c r="I525" s="277"/>
      <c r="J525" s="277"/>
      <c r="K525" s="273"/>
      <c r="L525" s="273"/>
      <c r="M525" s="278"/>
      <c r="N525" s="279"/>
      <c r="O525" s="280"/>
      <c r="P525" s="280"/>
      <c r="Q525" s="280"/>
      <c r="R525" s="280"/>
      <c r="S525" s="280"/>
      <c r="T525" s="280"/>
      <c r="U525" s="280"/>
      <c r="V525" s="280"/>
      <c r="W525" s="280"/>
      <c r="X525" s="281"/>
      <c r="Y525" s="14"/>
      <c r="Z525" s="14"/>
      <c r="AA525" s="14"/>
      <c r="AB525" s="14"/>
      <c r="AC525" s="14"/>
      <c r="AD525" s="14"/>
      <c r="AE525" s="14"/>
      <c r="AT525" s="282" t="s">
        <v>149</v>
      </c>
      <c r="AU525" s="282" t="s">
        <v>85</v>
      </c>
      <c r="AV525" s="14" t="s">
        <v>146</v>
      </c>
      <c r="AW525" s="14" t="s">
        <v>5</v>
      </c>
      <c r="AX525" s="14" t="s">
        <v>85</v>
      </c>
      <c r="AY525" s="282" t="s">
        <v>139</v>
      </c>
    </row>
    <row r="526" s="2" customFormat="1" ht="21.75" customHeight="1">
      <c r="A526" s="37"/>
      <c r="B526" s="38"/>
      <c r="C526" s="283" t="s">
        <v>481</v>
      </c>
      <c r="D526" s="283" t="s">
        <v>409</v>
      </c>
      <c r="E526" s="284" t="s">
        <v>456</v>
      </c>
      <c r="F526" s="285" t="s">
        <v>457</v>
      </c>
      <c r="G526" s="286" t="s">
        <v>421</v>
      </c>
      <c r="H526" s="287">
        <v>113.40000000000001</v>
      </c>
      <c r="I526" s="288"/>
      <c r="J526" s="288"/>
      <c r="K526" s="289">
        <f>ROUND(P526*H526,2)</f>
        <v>0</v>
      </c>
      <c r="L526" s="285" t="s">
        <v>144</v>
      </c>
      <c r="M526" s="43"/>
      <c r="N526" s="290" t="s">
        <v>1</v>
      </c>
      <c r="O526" s="241" t="s">
        <v>40</v>
      </c>
      <c r="P526" s="242">
        <f>I526+J526</f>
        <v>0</v>
      </c>
      <c r="Q526" s="242">
        <f>ROUND(I526*H526,2)</f>
        <v>0</v>
      </c>
      <c r="R526" s="242">
        <f>ROUND(J526*H526,2)</f>
        <v>0</v>
      </c>
      <c r="S526" s="90"/>
      <c r="T526" s="243">
        <f>S526*H526</f>
        <v>0</v>
      </c>
      <c r="U526" s="243">
        <v>0</v>
      </c>
      <c r="V526" s="243">
        <f>U526*H526</f>
        <v>0</v>
      </c>
      <c r="W526" s="243">
        <v>0</v>
      </c>
      <c r="X526" s="244">
        <f>W526*H526</f>
        <v>0</v>
      </c>
      <c r="Y526" s="37"/>
      <c r="Z526" s="37"/>
      <c r="AA526" s="37"/>
      <c r="AB526" s="37"/>
      <c r="AC526" s="37"/>
      <c r="AD526" s="37"/>
      <c r="AE526" s="37"/>
      <c r="AR526" s="245" t="s">
        <v>146</v>
      </c>
      <c r="AT526" s="245" t="s">
        <v>409</v>
      </c>
      <c r="AU526" s="245" t="s">
        <v>85</v>
      </c>
      <c r="AY526" s="16" t="s">
        <v>139</v>
      </c>
      <c r="BE526" s="246">
        <f>IF(O526="základní",K526,0)</f>
        <v>0</v>
      </c>
      <c r="BF526" s="246">
        <f>IF(O526="snížená",K526,0)</f>
        <v>0</v>
      </c>
      <c r="BG526" s="246">
        <f>IF(O526="zákl. přenesená",K526,0)</f>
        <v>0</v>
      </c>
      <c r="BH526" s="246">
        <f>IF(O526="sníž. přenesená",K526,0)</f>
        <v>0</v>
      </c>
      <c r="BI526" s="246">
        <f>IF(O526="nulová",K526,0)</f>
        <v>0</v>
      </c>
      <c r="BJ526" s="16" t="s">
        <v>85</v>
      </c>
      <c r="BK526" s="246">
        <f>ROUND(P526*H526,2)</f>
        <v>0</v>
      </c>
      <c r="BL526" s="16" t="s">
        <v>146</v>
      </c>
      <c r="BM526" s="245" t="s">
        <v>960</v>
      </c>
    </row>
    <row r="527" s="2" customFormat="1">
      <c r="A527" s="37"/>
      <c r="B527" s="38"/>
      <c r="C527" s="39"/>
      <c r="D527" s="247" t="s">
        <v>148</v>
      </c>
      <c r="E527" s="39"/>
      <c r="F527" s="248" t="s">
        <v>459</v>
      </c>
      <c r="G527" s="39"/>
      <c r="H527" s="39"/>
      <c r="I527" s="144"/>
      <c r="J527" s="144"/>
      <c r="K527" s="39"/>
      <c r="L527" s="39"/>
      <c r="M527" s="43"/>
      <c r="N527" s="249"/>
      <c r="O527" s="250"/>
      <c r="P527" s="90"/>
      <c r="Q527" s="90"/>
      <c r="R527" s="90"/>
      <c r="S527" s="90"/>
      <c r="T527" s="90"/>
      <c r="U527" s="90"/>
      <c r="V527" s="90"/>
      <c r="W527" s="90"/>
      <c r="X527" s="91"/>
      <c r="Y527" s="37"/>
      <c r="Z527" s="37"/>
      <c r="AA527" s="37"/>
      <c r="AB527" s="37"/>
      <c r="AC527" s="37"/>
      <c r="AD527" s="37"/>
      <c r="AE527" s="37"/>
      <c r="AT527" s="16" t="s">
        <v>148</v>
      </c>
      <c r="AU527" s="16" t="s">
        <v>85</v>
      </c>
    </row>
    <row r="528" s="12" customFormat="1">
      <c r="A528" s="12"/>
      <c r="B528" s="251"/>
      <c r="C528" s="252"/>
      <c r="D528" s="247" t="s">
        <v>149</v>
      </c>
      <c r="E528" s="253" t="s">
        <v>1</v>
      </c>
      <c r="F528" s="254" t="s">
        <v>826</v>
      </c>
      <c r="G528" s="252"/>
      <c r="H528" s="253" t="s">
        <v>1</v>
      </c>
      <c r="I528" s="255"/>
      <c r="J528" s="255"/>
      <c r="K528" s="252"/>
      <c r="L528" s="252"/>
      <c r="M528" s="256"/>
      <c r="N528" s="257"/>
      <c r="O528" s="258"/>
      <c r="P528" s="258"/>
      <c r="Q528" s="258"/>
      <c r="R528" s="258"/>
      <c r="S528" s="258"/>
      <c r="T528" s="258"/>
      <c r="U528" s="258"/>
      <c r="V528" s="258"/>
      <c r="W528" s="258"/>
      <c r="X528" s="259"/>
      <c r="Y528" s="12"/>
      <c r="Z528" s="12"/>
      <c r="AA528" s="12"/>
      <c r="AB528" s="12"/>
      <c r="AC528" s="12"/>
      <c r="AD528" s="12"/>
      <c r="AE528" s="12"/>
      <c r="AT528" s="260" t="s">
        <v>149</v>
      </c>
      <c r="AU528" s="260" t="s">
        <v>85</v>
      </c>
      <c r="AV528" s="12" t="s">
        <v>85</v>
      </c>
      <c r="AW528" s="12" t="s">
        <v>5</v>
      </c>
      <c r="AX528" s="12" t="s">
        <v>77</v>
      </c>
      <c r="AY528" s="260" t="s">
        <v>139</v>
      </c>
    </row>
    <row r="529" s="13" customFormat="1">
      <c r="A529" s="13"/>
      <c r="B529" s="261"/>
      <c r="C529" s="262"/>
      <c r="D529" s="247" t="s">
        <v>149</v>
      </c>
      <c r="E529" s="263" t="s">
        <v>1</v>
      </c>
      <c r="F529" s="264" t="s">
        <v>961</v>
      </c>
      <c r="G529" s="262"/>
      <c r="H529" s="265">
        <v>82.400000000000006</v>
      </c>
      <c r="I529" s="266"/>
      <c r="J529" s="266"/>
      <c r="K529" s="262"/>
      <c r="L529" s="262"/>
      <c r="M529" s="267"/>
      <c r="N529" s="268"/>
      <c r="O529" s="269"/>
      <c r="P529" s="269"/>
      <c r="Q529" s="269"/>
      <c r="R529" s="269"/>
      <c r="S529" s="269"/>
      <c r="T529" s="269"/>
      <c r="U529" s="269"/>
      <c r="V529" s="269"/>
      <c r="W529" s="269"/>
      <c r="X529" s="270"/>
      <c r="Y529" s="13"/>
      <c r="Z529" s="13"/>
      <c r="AA529" s="13"/>
      <c r="AB529" s="13"/>
      <c r="AC529" s="13"/>
      <c r="AD529" s="13"/>
      <c r="AE529" s="13"/>
      <c r="AT529" s="271" t="s">
        <v>149</v>
      </c>
      <c r="AU529" s="271" t="s">
        <v>85</v>
      </c>
      <c r="AV529" s="13" t="s">
        <v>87</v>
      </c>
      <c r="AW529" s="13" t="s">
        <v>5</v>
      </c>
      <c r="AX529" s="13" t="s">
        <v>77</v>
      </c>
      <c r="AY529" s="271" t="s">
        <v>139</v>
      </c>
    </row>
    <row r="530" s="12" customFormat="1">
      <c r="A530" s="12"/>
      <c r="B530" s="251"/>
      <c r="C530" s="252"/>
      <c r="D530" s="247" t="s">
        <v>149</v>
      </c>
      <c r="E530" s="253" t="s">
        <v>1</v>
      </c>
      <c r="F530" s="254" t="s">
        <v>851</v>
      </c>
      <c r="G530" s="252"/>
      <c r="H530" s="253" t="s">
        <v>1</v>
      </c>
      <c r="I530" s="255"/>
      <c r="J530" s="255"/>
      <c r="K530" s="252"/>
      <c r="L530" s="252"/>
      <c r="M530" s="256"/>
      <c r="N530" s="257"/>
      <c r="O530" s="258"/>
      <c r="P530" s="258"/>
      <c r="Q530" s="258"/>
      <c r="R530" s="258"/>
      <c r="S530" s="258"/>
      <c r="T530" s="258"/>
      <c r="U530" s="258"/>
      <c r="V530" s="258"/>
      <c r="W530" s="258"/>
      <c r="X530" s="259"/>
      <c r="Y530" s="12"/>
      <c r="Z530" s="12"/>
      <c r="AA530" s="12"/>
      <c r="AB530" s="12"/>
      <c r="AC530" s="12"/>
      <c r="AD530" s="12"/>
      <c r="AE530" s="12"/>
      <c r="AT530" s="260" t="s">
        <v>149</v>
      </c>
      <c r="AU530" s="260" t="s">
        <v>85</v>
      </c>
      <c r="AV530" s="12" t="s">
        <v>85</v>
      </c>
      <c r="AW530" s="12" t="s">
        <v>5</v>
      </c>
      <c r="AX530" s="12" t="s">
        <v>77</v>
      </c>
      <c r="AY530" s="260" t="s">
        <v>139</v>
      </c>
    </row>
    <row r="531" s="13" customFormat="1">
      <c r="A531" s="13"/>
      <c r="B531" s="261"/>
      <c r="C531" s="262"/>
      <c r="D531" s="247" t="s">
        <v>149</v>
      </c>
      <c r="E531" s="263" t="s">
        <v>1</v>
      </c>
      <c r="F531" s="264" t="s">
        <v>186</v>
      </c>
      <c r="G531" s="262"/>
      <c r="H531" s="265">
        <v>5</v>
      </c>
      <c r="I531" s="266"/>
      <c r="J531" s="266"/>
      <c r="K531" s="262"/>
      <c r="L531" s="262"/>
      <c r="M531" s="267"/>
      <c r="N531" s="268"/>
      <c r="O531" s="269"/>
      <c r="P531" s="269"/>
      <c r="Q531" s="269"/>
      <c r="R531" s="269"/>
      <c r="S531" s="269"/>
      <c r="T531" s="269"/>
      <c r="U531" s="269"/>
      <c r="V531" s="269"/>
      <c r="W531" s="269"/>
      <c r="X531" s="270"/>
      <c r="Y531" s="13"/>
      <c r="Z531" s="13"/>
      <c r="AA531" s="13"/>
      <c r="AB531" s="13"/>
      <c r="AC531" s="13"/>
      <c r="AD531" s="13"/>
      <c r="AE531" s="13"/>
      <c r="AT531" s="271" t="s">
        <v>149</v>
      </c>
      <c r="AU531" s="271" t="s">
        <v>85</v>
      </c>
      <c r="AV531" s="13" t="s">
        <v>87</v>
      </c>
      <c r="AW531" s="13" t="s">
        <v>5</v>
      </c>
      <c r="AX531" s="13" t="s">
        <v>77</v>
      </c>
      <c r="AY531" s="271" t="s">
        <v>139</v>
      </c>
    </row>
    <row r="532" s="12" customFormat="1">
      <c r="A532" s="12"/>
      <c r="B532" s="251"/>
      <c r="C532" s="252"/>
      <c r="D532" s="247" t="s">
        <v>149</v>
      </c>
      <c r="E532" s="253" t="s">
        <v>1</v>
      </c>
      <c r="F532" s="254" t="s">
        <v>857</v>
      </c>
      <c r="G532" s="252"/>
      <c r="H532" s="253" t="s">
        <v>1</v>
      </c>
      <c r="I532" s="255"/>
      <c r="J532" s="255"/>
      <c r="K532" s="252"/>
      <c r="L532" s="252"/>
      <c r="M532" s="256"/>
      <c r="N532" s="257"/>
      <c r="O532" s="258"/>
      <c r="P532" s="258"/>
      <c r="Q532" s="258"/>
      <c r="R532" s="258"/>
      <c r="S532" s="258"/>
      <c r="T532" s="258"/>
      <c r="U532" s="258"/>
      <c r="V532" s="258"/>
      <c r="W532" s="258"/>
      <c r="X532" s="259"/>
      <c r="Y532" s="12"/>
      <c r="Z532" s="12"/>
      <c r="AA532" s="12"/>
      <c r="AB532" s="12"/>
      <c r="AC532" s="12"/>
      <c r="AD532" s="12"/>
      <c r="AE532" s="12"/>
      <c r="AT532" s="260" t="s">
        <v>149</v>
      </c>
      <c r="AU532" s="260" t="s">
        <v>85</v>
      </c>
      <c r="AV532" s="12" t="s">
        <v>85</v>
      </c>
      <c r="AW532" s="12" t="s">
        <v>5</v>
      </c>
      <c r="AX532" s="12" t="s">
        <v>77</v>
      </c>
      <c r="AY532" s="260" t="s">
        <v>139</v>
      </c>
    </row>
    <row r="533" s="13" customFormat="1">
      <c r="A533" s="13"/>
      <c r="B533" s="261"/>
      <c r="C533" s="262"/>
      <c r="D533" s="247" t="s">
        <v>149</v>
      </c>
      <c r="E533" s="263" t="s">
        <v>1</v>
      </c>
      <c r="F533" s="264" t="s">
        <v>242</v>
      </c>
      <c r="G533" s="262"/>
      <c r="H533" s="265">
        <v>16</v>
      </c>
      <c r="I533" s="266"/>
      <c r="J533" s="266"/>
      <c r="K533" s="262"/>
      <c r="L533" s="262"/>
      <c r="M533" s="267"/>
      <c r="N533" s="268"/>
      <c r="O533" s="269"/>
      <c r="P533" s="269"/>
      <c r="Q533" s="269"/>
      <c r="R533" s="269"/>
      <c r="S533" s="269"/>
      <c r="T533" s="269"/>
      <c r="U533" s="269"/>
      <c r="V533" s="269"/>
      <c r="W533" s="269"/>
      <c r="X533" s="270"/>
      <c r="Y533" s="13"/>
      <c r="Z533" s="13"/>
      <c r="AA533" s="13"/>
      <c r="AB533" s="13"/>
      <c r="AC533" s="13"/>
      <c r="AD533" s="13"/>
      <c r="AE533" s="13"/>
      <c r="AT533" s="271" t="s">
        <v>149</v>
      </c>
      <c r="AU533" s="271" t="s">
        <v>85</v>
      </c>
      <c r="AV533" s="13" t="s">
        <v>87</v>
      </c>
      <c r="AW533" s="13" t="s">
        <v>5</v>
      </c>
      <c r="AX533" s="13" t="s">
        <v>77</v>
      </c>
      <c r="AY533" s="271" t="s">
        <v>139</v>
      </c>
    </row>
    <row r="534" s="12" customFormat="1">
      <c r="A534" s="12"/>
      <c r="B534" s="251"/>
      <c r="C534" s="252"/>
      <c r="D534" s="247" t="s">
        <v>149</v>
      </c>
      <c r="E534" s="253" t="s">
        <v>1</v>
      </c>
      <c r="F534" s="254" t="s">
        <v>906</v>
      </c>
      <c r="G534" s="252"/>
      <c r="H534" s="253" t="s">
        <v>1</v>
      </c>
      <c r="I534" s="255"/>
      <c r="J534" s="255"/>
      <c r="K534" s="252"/>
      <c r="L534" s="252"/>
      <c r="M534" s="256"/>
      <c r="N534" s="257"/>
      <c r="O534" s="258"/>
      <c r="P534" s="258"/>
      <c r="Q534" s="258"/>
      <c r="R534" s="258"/>
      <c r="S534" s="258"/>
      <c r="T534" s="258"/>
      <c r="U534" s="258"/>
      <c r="V534" s="258"/>
      <c r="W534" s="258"/>
      <c r="X534" s="259"/>
      <c r="Y534" s="12"/>
      <c r="Z534" s="12"/>
      <c r="AA534" s="12"/>
      <c r="AB534" s="12"/>
      <c r="AC534" s="12"/>
      <c r="AD534" s="12"/>
      <c r="AE534" s="12"/>
      <c r="AT534" s="260" t="s">
        <v>149</v>
      </c>
      <c r="AU534" s="260" t="s">
        <v>85</v>
      </c>
      <c r="AV534" s="12" t="s">
        <v>85</v>
      </c>
      <c r="AW534" s="12" t="s">
        <v>5</v>
      </c>
      <c r="AX534" s="12" t="s">
        <v>77</v>
      </c>
      <c r="AY534" s="260" t="s">
        <v>139</v>
      </c>
    </row>
    <row r="535" s="13" customFormat="1">
      <c r="A535" s="13"/>
      <c r="B535" s="261"/>
      <c r="C535" s="262"/>
      <c r="D535" s="247" t="s">
        <v>149</v>
      </c>
      <c r="E535" s="263" t="s">
        <v>1</v>
      </c>
      <c r="F535" s="264" t="s">
        <v>217</v>
      </c>
      <c r="G535" s="262"/>
      <c r="H535" s="265">
        <v>10</v>
      </c>
      <c r="I535" s="266"/>
      <c r="J535" s="266"/>
      <c r="K535" s="262"/>
      <c r="L535" s="262"/>
      <c r="M535" s="267"/>
      <c r="N535" s="268"/>
      <c r="O535" s="269"/>
      <c r="P535" s="269"/>
      <c r="Q535" s="269"/>
      <c r="R535" s="269"/>
      <c r="S535" s="269"/>
      <c r="T535" s="269"/>
      <c r="U535" s="269"/>
      <c r="V535" s="269"/>
      <c r="W535" s="269"/>
      <c r="X535" s="270"/>
      <c r="Y535" s="13"/>
      <c r="Z535" s="13"/>
      <c r="AA535" s="13"/>
      <c r="AB535" s="13"/>
      <c r="AC535" s="13"/>
      <c r="AD535" s="13"/>
      <c r="AE535" s="13"/>
      <c r="AT535" s="271" t="s">
        <v>149</v>
      </c>
      <c r="AU535" s="271" t="s">
        <v>85</v>
      </c>
      <c r="AV535" s="13" t="s">
        <v>87</v>
      </c>
      <c r="AW535" s="13" t="s">
        <v>5</v>
      </c>
      <c r="AX535" s="13" t="s">
        <v>77</v>
      </c>
      <c r="AY535" s="271" t="s">
        <v>139</v>
      </c>
    </row>
    <row r="536" s="14" customFormat="1">
      <c r="A536" s="14"/>
      <c r="B536" s="272"/>
      <c r="C536" s="273"/>
      <c r="D536" s="247" t="s">
        <v>149</v>
      </c>
      <c r="E536" s="274" t="s">
        <v>1</v>
      </c>
      <c r="F536" s="275" t="s">
        <v>154</v>
      </c>
      <c r="G536" s="273"/>
      <c r="H536" s="276">
        <v>113.40000000000001</v>
      </c>
      <c r="I536" s="277"/>
      <c r="J536" s="277"/>
      <c r="K536" s="273"/>
      <c r="L536" s="273"/>
      <c r="M536" s="278"/>
      <c r="N536" s="279"/>
      <c r="O536" s="280"/>
      <c r="P536" s="280"/>
      <c r="Q536" s="280"/>
      <c r="R536" s="280"/>
      <c r="S536" s="280"/>
      <c r="T536" s="280"/>
      <c r="U536" s="280"/>
      <c r="V536" s="280"/>
      <c r="W536" s="280"/>
      <c r="X536" s="281"/>
      <c r="Y536" s="14"/>
      <c r="Z536" s="14"/>
      <c r="AA536" s="14"/>
      <c r="AB536" s="14"/>
      <c r="AC536" s="14"/>
      <c r="AD536" s="14"/>
      <c r="AE536" s="14"/>
      <c r="AT536" s="282" t="s">
        <v>149</v>
      </c>
      <c r="AU536" s="282" t="s">
        <v>85</v>
      </c>
      <c r="AV536" s="14" t="s">
        <v>146</v>
      </c>
      <c r="AW536" s="14" t="s">
        <v>5</v>
      </c>
      <c r="AX536" s="14" t="s">
        <v>85</v>
      </c>
      <c r="AY536" s="282" t="s">
        <v>139</v>
      </c>
    </row>
    <row r="537" s="2" customFormat="1" ht="21.75" customHeight="1">
      <c r="A537" s="37"/>
      <c r="B537" s="38"/>
      <c r="C537" s="283" t="s">
        <v>486</v>
      </c>
      <c r="D537" s="283" t="s">
        <v>409</v>
      </c>
      <c r="E537" s="284" t="s">
        <v>464</v>
      </c>
      <c r="F537" s="285" t="s">
        <v>465</v>
      </c>
      <c r="G537" s="286" t="s">
        <v>421</v>
      </c>
      <c r="H537" s="287">
        <v>134</v>
      </c>
      <c r="I537" s="288"/>
      <c r="J537" s="288"/>
      <c r="K537" s="289">
        <f>ROUND(P537*H537,2)</f>
        <v>0</v>
      </c>
      <c r="L537" s="285" t="s">
        <v>144</v>
      </c>
      <c r="M537" s="43"/>
      <c r="N537" s="290" t="s">
        <v>1</v>
      </c>
      <c r="O537" s="241" t="s">
        <v>40</v>
      </c>
      <c r="P537" s="242">
        <f>I537+J537</f>
        <v>0</v>
      </c>
      <c r="Q537" s="242">
        <f>ROUND(I537*H537,2)</f>
        <v>0</v>
      </c>
      <c r="R537" s="242">
        <f>ROUND(J537*H537,2)</f>
        <v>0</v>
      </c>
      <c r="S537" s="90"/>
      <c r="T537" s="243">
        <f>S537*H537</f>
        <v>0</v>
      </c>
      <c r="U537" s="243">
        <v>0</v>
      </c>
      <c r="V537" s="243">
        <f>U537*H537</f>
        <v>0</v>
      </c>
      <c r="W537" s="243">
        <v>0</v>
      </c>
      <c r="X537" s="244">
        <f>W537*H537</f>
        <v>0</v>
      </c>
      <c r="Y537" s="37"/>
      <c r="Z537" s="37"/>
      <c r="AA537" s="37"/>
      <c r="AB537" s="37"/>
      <c r="AC537" s="37"/>
      <c r="AD537" s="37"/>
      <c r="AE537" s="37"/>
      <c r="AR537" s="245" t="s">
        <v>146</v>
      </c>
      <c r="AT537" s="245" t="s">
        <v>409</v>
      </c>
      <c r="AU537" s="245" t="s">
        <v>85</v>
      </c>
      <c r="AY537" s="16" t="s">
        <v>139</v>
      </c>
      <c r="BE537" s="246">
        <f>IF(O537="základní",K537,0)</f>
        <v>0</v>
      </c>
      <c r="BF537" s="246">
        <f>IF(O537="snížená",K537,0)</f>
        <v>0</v>
      </c>
      <c r="BG537" s="246">
        <f>IF(O537="zákl. přenesená",K537,0)</f>
        <v>0</v>
      </c>
      <c r="BH537" s="246">
        <f>IF(O537="sníž. přenesená",K537,0)</f>
        <v>0</v>
      </c>
      <c r="BI537" s="246">
        <f>IF(O537="nulová",K537,0)</f>
        <v>0</v>
      </c>
      <c r="BJ537" s="16" t="s">
        <v>85</v>
      </c>
      <c r="BK537" s="246">
        <f>ROUND(P537*H537,2)</f>
        <v>0</v>
      </c>
      <c r="BL537" s="16" t="s">
        <v>146</v>
      </c>
      <c r="BM537" s="245" t="s">
        <v>962</v>
      </c>
    </row>
    <row r="538" s="2" customFormat="1">
      <c r="A538" s="37"/>
      <c r="B538" s="38"/>
      <c r="C538" s="39"/>
      <c r="D538" s="247" t="s">
        <v>148</v>
      </c>
      <c r="E538" s="39"/>
      <c r="F538" s="248" t="s">
        <v>467</v>
      </c>
      <c r="G538" s="39"/>
      <c r="H538" s="39"/>
      <c r="I538" s="144"/>
      <c r="J538" s="144"/>
      <c r="K538" s="39"/>
      <c r="L538" s="39"/>
      <c r="M538" s="43"/>
      <c r="N538" s="249"/>
      <c r="O538" s="250"/>
      <c r="P538" s="90"/>
      <c r="Q538" s="90"/>
      <c r="R538" s="90"/>
      <c r="S538" s="90"/>
      <c r="T538" s="90"/>
      <c r="U538" s="90"/>
      <c r="V538" s="90"/>
      <c r="W538" s="90"/>
      <c r="X538" s="91"/>
      <c r="Y538" s="37"/>
      <c r="Z538" s="37"/>
      <c r="AA538" s="37"/>
      <c r="AB538" s="37"/>
      <c r="AC538" s="37"/>
      <c r="AD538" s="37"/>
      <c r="AE538" s="37"/>
      <c r="AT538" s="16" t="s">
        <v>148</v>
      </c>
      <c r="AU538" s="16" t="s">
        <v>85</v>
      </c>
    </row>
    <row r="539" s="12" customFormat="1">
      <c r="A539" s="12"/>
      <c r="B539" s="251"/>
      <c r="C539" s="252"/>
      <c r="D539" s="247" t="s">
        <v>149</v>
      </c>
      <c r="E539" s="253" t="s">
        <v>1</v>
      </c>
      <c r="F539" s="254" t="s">
        <v>902</v>
      </c>
      <c r="G539" s="252"/>
      <c r="H539" s="253" t="s">
        <v>1</v>
      </c>
      <c r="I539" s="255"/>
      <c r="J539" s="255"/>
      <c r="K539" s="252"/>
      <c r="L539" s="252"/>
      <c r="M539" s="256"/>
      <c r="N539" s="257"/>
      <c r="O539" s="258"/>
      <c r="P539" s="258"/>
      <c r="Q539" s="258"/>
      <c r="R539" s="258"/>
      <c r="S539" s="258"/>
      <c r="T539" s="258"/>
      <c r="U539" s="258"/>
      <c r="V539" s="258"/>
      <c r="W539" s="258"/>
      <c r="X539" s="259"/>
      <c r="Y539" s="12"/>
      <c r="Z539" s="12"/>
      <c r="AA539" s="12"/>
      <c r="AB539" s="12"/>
      <c r="AC539" s="12"/>
      <c r="AD539" s="12"/>
      <c r="AE539" s="12"/>
      <c r="AT539" s="260" t="s">
        <v>149</v>
      </c>
      <c r="AU539" s="260" t="s">
        <v>85</v>
      </c>
      <c r="AV539" s="12" t="s">
        <v>85</v>
      </c>
      <c r="AW539" s="12" t="s">
        <v>5</v>
      </c>
      <c r="AX539" s="12" t="s">
        <v>77</v>
      </c>
      <c r="AY539" s="260" t="s">
        <v>139</v>
      </c>
    </row>
    <row r="540" s="13" customFormat="1">
      <c r="A540" s="13"/>
      <c r="B540" s="261"/>
      <c r="C540" s="262"/>
      <c r="D540" s="247" t="s">
        <v>149</v>
      </c>
      <c r="E540" s="263" t="s">
        <v>1</v>
      </c>
      <c r="F540" s="264" t="s">
        <v>963</v>
      </c>
      <c r="G540" s="262"/>
      <c r="H540" s="265">
        <v>72</v>
      </c>
      <c r="I540" s="266"/>
      <c r="J540" s="266"/>
      <c r="K540" s="262"/>
      <c r="L540" s="262"/>
      <c r="M540" s="267"/>
      <c r="N540" s="268"/>
      <c r="O540" s="269"/>
      <c r="P540" s="269"/>
      <c r="Q540" s="269"/>
      <c r="R540" s="269"/>
      <c r="S540" s="269"/>
      <c r="T540" s="269"/>
      <c r="U540" s="269"/>
      <c r="V540" s="269"/>
      <c r="W540" s="269"/>
      <c r="X540" s="270"/>
      <c r="Y540" s="13"/>
      <c r="Z540" s="13"/>
      <c r="AA540" s="13"/>
      <c r="AB540" s="13"/>
      <c r="AC540" s="13"/>
      <c r="AD540" s="13"/>
      <c r="AE540" s="13"/>
      <c r="AT540" s="271" t="s">
        <v>149</v>
      </c>
      <c r="AU540" s="271" t="s">
        <v>85</v>
      </c>
      <c r="AV540" s="13" t="s">
        <v>87</v>
      </c>
      <c r="AW540" s="13" t="s">
        <v>5</v>
      </c>
      <c r="AX540" s="13" t="s">
        <v>77</v>
      </c>
      <c r="AY540" s="271" t="s">
        <v>139</v>
      </c>
    </row>
    <row r="541" s="12" customFormat="1">
      <c r="A541" s="12"/>
      <c r="B541" s="251"/>
      <c r="C541" s="252"/>
      <c r="D541" s="247" t="s">
        <v>149</v>
      </c>
      <c r="E541" s="253" t="s">
        <v>1</v>
      </c>
      <c r="F541" s="254" t="s">
        <v>852</v>
      </c>
      <c r="G541" s="252"/>
      <c r="H541" s="253" t="s">
        <v>1</v>
      </c>
      <c r="I541" s="255"/>
      <c r="J541" s="255"/>
      <c r="K541" s="252"/>
      <c r="L541" s="252"/>
      <c r="M541" s="256"/>
      <c r="N541" s="257"/>
      <c r="O541" s="258"/>
      <c r="P541" s="258"/>
      <c r="Q541" s="258"/>
      <c r="R541" s="258"/>
      <c r="S541" s="258"/>
      <c r="T541" s="258"/>
      <c r="U541" s="258"/>
      <c r="V541" s="258"/>
      <c r="W541" s="258"/>
      <c r="X541" s="259"/>
      <c r="Y541" s="12"/>
      <c r="Z541" s="12"/>
      <c r="AA541" s="12"/>
      <c r="AB541" s="12"/>
      <c r="AC541" s="12"/>
      <c r="AD541" s="12"/>
      <c r="AE541" s="12"/>
      <c r="AT541" s="260" t="s">
        <v>149</v>
      </c>
      <c r="AU541" s="260" t="s">
        <v>85</v>
      </c>
      <c r="AV541" s="12" t="s">
        <v>85</v>
      </c>
      <c r="AW541" s="12" t="s">
        <v>5</v>
      </c>
      <c r="AX541" s="12" t="s">
        <v>77</v>
      </c>
      <c r="AY541" s="260" t="s">
        <v>139</v>
      </c>
    </row>
    <row r="542" s="13" customFormat="1">
      <c r="A542" s="13"/>
      <c r="B542" s="261"/>
      <c r="C542" s="262"/>
      <c r="D542" s="247" t="s">
        <v>149</v>
      </c>
      <c r="E542" s="263" t="s">
        <v>1</v>
      </c>
      <c r="F542" s="264" t="s">
        <v>531</v>
      </c>
      <c r="G542" s="262"/>
      <c r="H542" s="265">
        <v>62</v>
      </c>
      <c r="I542" s="266"/>
      <c r="J542" s="266"/>
      <c r="K542" s="262"/>
      <c r="L542" s="262"/>
      <c r="M542" s="267"/>
      <c r="N542" s="268"/>
      <c r="O542" s="269"/>
      <c r="P542" s="269"/>
      <c r="Q542" s="269"/>
      <c r="R542" s="269"/>
      <c r="S542" s="269"/>
      <c r="T542" s="269"/>
      <c r="U542" s="269"/>
      <c r="V542" s="269"/>
      <c r="W542" s="269"/>
      <c r="X542" s="270"/>
      <c r="Y542" s="13"/>
      <c r="Z542" s="13"/>
      <c r="AA542" s="13"/>
      <c r="AB542" s="13"/>
      <c r="AC542" s="13"/>
      <c r="AD542" s="13"/>
      <c r="AE542" s="13"/>
      <c r="AT542" s="271" t="s">
        <v>149</v>
      </c>
      <c r="AU542" s="271" t="s">
        <v>85</v>
      </c>
      <c r="AV542" s="13" t="s">
        <v>87</v>
      </c>
      <c r="AW542" s="13" t="s">
        <v>5</v>
      </c>
      <c r="AX542" s="13" t="s">
        <v>77</v>
      </c>
      <c r="AY542" s="271" t="s">
        <v>139</v>
      </c>
    </row>
    <row r="543" s="14" customFormat="1">
      <c r="A543" s="14"/>
      <c r="B543" s="272"/>
      <c r="C543" s="273"/>
      <c r="D543" s="247" t="s">
        <v>149</v>
      </c>
      <c r="E543" s="274" t="s">
        <v>1</v>
      </c>
      <c r="F543" s="275" t="s">
        <v>154</v>
      </c>
      <c r="G543" s="273"/>
      <c r="H543" s="276">
        <v>134</v>
      </c>
      <c r="I543" s="277"/>
      <c r="J543" s="277"/>
      <c r="K543" s="273"/>
      <c r="L543" s="273"/>
      <c r="M543" s="278"/>
      <c r="N543" s="279"/>
      <c r="O543" s="280"/>
      <c r="P543" s="280"/>
      <c r="Q543" s="280"/>
      <c r="R543" s="280"/>
      <c r="S543" s="280"/>
      <c r="T543" s="280"/>
      <c r="U543" s="280"/>
      <c r="V543" s="280"/>
      <c r="W543" s="280"/>
      <c r="X543" s="281"/>
      <c r="Y543" s="14"/>
      <c r="Z543" s="14"/>
      <c r="AA543" s="14"/>
      <c r="AB543" s="14"/>
      <c r="AC543" s="14"/>
      <c r="AD543" s="14"/>
      <c r="AE543" s="14"/>
      <c r="AT543" s="282" t="s">
        <v>149</v>
      </c>
      <c r="AU543" s="282" t="s">
        <v>85</v>
      </c>
      <c r="AV543" s="14" t="s">
        <v>146</v>
      </c>
      <c r="AW543" s="14" t="s">
        <v>5</v>
      </c>
      <c r="AX543" s="14" t="s">
        <v>85</v>
      </c>
      <c r="AY543" s="282" t="s">
        <v>139</v>
      </c>
    </row>
    <row r="544" s="2" customFormat="1" ht="21.75" customHeight="1">
      <c r="A544" s="37"/>
      <c r="B544" s="38"/>
      <c r="C544" s="283" t="s">
        <v>494</v>
      </c>
      <c r="D544" s="283" t="s">
        <v>409</v>
      </c>
      <c r="E544" s="284" t="s">
        <v>964</v>
      </c>
      <c r="F544" s="285" t="s">
        <v>965</v>
      </c>
      <c r="G544" s="286" t="s">
        <v>164</v>
      </c>
      <c r="H544" s="287">
        <v>26</v>
      </c>
      <c r="I544" s="288"/>
      <c r="J544" s="288"/>
      <c r="K544" s="289">
        <f>ROUND(P544*H544,2)</f>
        <v>0</v>
      </c>
      <c r="L544" s="285" t="s">
        <v>144</v>
      </c>
      <c r="M544" s="43"/>
      <c r="N544" s="290" t="s">
        <v>1</v>
      </c>
      <c r="O544" s="241" t="s">
        <v>40</v>
      </c>
      <c r="P544" s="242">
        <f>I544+J544</f>
        <v>0</v>
      </c>
      <c r="Q544" s="242">
        <f>ROUND(I544*H544,2)</f>
        <v>0</v>
      </c>
      <c r="R544" s="242">
        <f>ROUND(J544*H544,2)</f>
        <v>0</v>
      </c>
      <c r="S544" s="90"/>
      <c r="T544" s="243">
        <f>S544*H544</f>
        <v>0</v>
      </c>
      <c r="U544" s="243">
        <v>0</v>
      </c>
      <c r="V544" s="243">
        <f>U544*H544</f>
        <v>0</v>
      </c>
      <c r="W544" s="243">
        <v>0</v>
      </c>
      <c r="X544" s="244">
        <f>W544*H544</f>
        <v>0</v>
      </c>
      <c r="Y544" s="37"/>
      <c r="Z544" s="37"/>
      <c r="AA544" s="37"/>
      <c r="AB544" s="37"/>
      <c r="AC544" s="37"/>
      <c r="AD544" s="37"/>
      <c r="AE544" s="37"/>
      <c r="AR544" s="245" t="s">
        <v>146</v>
      </c>
      <c r="AT544" s="245" t="s">
        <v>409</v>
      </c>
      <c r="AU544" s="245" t="s">
        <v>85</v>
      </c>
      <c r="AY544" s="16" t="s">
        <v>139</v>
      </c>
      <c r="BE544" s="246">
        <f>IF(O544="základní",K544,0)</f>
        <v>0</v>
      </c>
      <c r="BF544" s="246">
        <f>IF(O544="snížená",K544,0)</f>
        <v>0</v>
      </c>
      <c r="BG544" s="246">
        <f>IF(O544="zákl. přenesená",K544,0)</f>
        <v>0</v>
      </c>
      <c r="BH544" s="246">
        <f>IF(O544="sníž. přenesená",K544,0)</f>
        <v>0</v>
      </c>
      <c r="BI544" s="246">
        <f>IF(O544="nulová",K544,0)</f>
        <v>0</v>
      </c>
      <c r="BJ544" s="16" t="s">
        <v>85</v>
      </c>
      <c r="BK544" s="246">
        <f>ROUND(P544*H544,2)</f>
        <v>0</v>
      </c>
      <c r="BL544" s="16" t="s">
        <v>146</v>
      </c>
      <c r="BM544" s="245" t="s">
        <v>966</v>
      </c>
    </row>
    <row r="545" s="2" customFormat="1">
      <c r="A545" s="37"/>
      <c r="B545" s="38"/>
      <c r="C545" s="39"/>
      <c r="D545" s="247" t="s">
        <v>148</v>
      </c>
      <c r="E545" s="39"/>
      <c r="F545" s="248" t="s">
        <v>967</v>
      </c>
      <c r="G545" s="39"/>
      <c r="H545" s="39"/>
      <c r="I545" s="144"/>
      <c r="J545" s="144"/>
      <c r="K545" s="39"/>
      <c r="L545" s="39"/>
      <c r="M545" s="43"/>
      <c r="N545" s="249"/>
      <c r="O545" s="250"/>
      <c r="P545" s="90"/>
      <c r="Q545" s="90"/>
      <c r="R545" s="90"/>
      <c r="S545" s="90"/>
      <c r="T545" s="90"/>
      <c r="U545" s="90"/>
      <c r="V545" s="90"/>
      <c r="W545" s="90"/>
      <c r="X545" s="91"/>
      <c r="Y545" s="37"/>
      <c r="Z545" s="37"/>
      <c r="AA545" s="37"/>
      <c r="AB545" s="37"/>
      <c r="AC545" s="37"/>
      <c r="AD545" s="37"/>
      <c r="AE545" s="37"/>
      <c r="AT545" s="16" t="s">
        <v>148</v>
      </c>
      <c r="AU545" s="16" t="s">
        <v>85</v>
      </c>
    </row>
    <row r="546" s="12" customFormat="1">
      <c r="A546" s="12"/>
      <c r="B546" s="251"/>
      <c r="C546" s="252"/>
      <c r="D546" s="247" t="s">
        <v>149</v>
      </c>
      <c r="E546" s="253" t="s">
        <v>1</v>
      </c>
      <c r="F546" s="254" t="s">
        <v>857</v>
      </c>
      <c r="G546" s="252"/>
      <c r="H546" s="253" t="s">
        <v>1</v>
      </c>
      <c r="I546" s="255"/>
      <c r="J546" s="255"/>
      <c r="K546" s="252"/>
      <c r="L546" s="252"/>
      <c r="M546" s="256"/>
      <c r="N546" s="257"/>
      <c r="O546" s="258"/>
      <c r="P546" s="258"/>
      <c r="Q546" s="258"/>
      <c r="R546" s="258"/>
      <c r="S546" s="258"/>
      <c r="T546" s="258"/>
      <c r="U546" s="258"/>
      <c r="V546" s="258"/>
      <c r="W546" s="258"/>
      <c r="X546" s="259"/>
      <c r="Y546" s="12"/>
      <c r="Z546" s="12"/>
      <c r="AA546" s="12"/>
      <c r="AB546" s="12"/>
      <c r="AC546" s="12"/>
      <c r="AD546" s="12"/>
      <c r="AE546" s="12"/>
      <c r="AT546" s="260" t="s">
        <v>149</v>
      </c>
      <c r="AU546" s="260" t="s">
        <v>85</v>
      </c>
      <c r="AV546" s="12" t="s">
        <v>85</v>
      </c>
      <c r="AW546" s="12" t="s">
        <v>5</v>
      </c>
      <c r="AX546" s="12" t="s">
        <v>77</v>
      </c>
      <c r="AY546" s="260" t="s">
        <v>139</v>
      </c>
    </row>
    <row r="547" s="13" customFormat="1">
      <c r="A547" s="13"/>
      <c r="B547" s="261"/>
      <c r="C547" s="262"/>
      <c r="D547" s="247" t="s">
        <v>149</v>
      </c>
      <c r="E547" s="263" t="s">
        <v>1</v>
      </c>
      <c r="F547" s="264" t="s">
        <v>242</v>
      </c>
      <c r="G547" s="262"/>
      <c r="H547" s="265">
        <v>16</v>
      </c>
      <c r="I547" s="266"/>
      <c r="J547" s="266"/>
      <c r="K547" s="262"/>
      <c r="L547" s="262"/>
      <c r="M547" s="267"/>
      <c r="N547" s="268"/>
      <c r="O547" s="269"/>
      <c r="P547" s="269"/>
      <c r="Q547" s="269"/>
      <c r="R547" s="269"/>
      <c r="S547" s="269"/>
      <c r="T547" s="269"/>
      <c r="U547" s="269"/>
      <c r="V547" s="269"/>
      <c r="W547" s="269"/>
      <c r="X547" s="270"/>
      <c r="Y547" s="13"/>
      <c r="Z547" s="13"/>
      <c r="AA547" s="13"/>
      <c r="AB547" s="13"/>
      <c r="AC547" s="13"/>
      <c r="AD547" s="13"/>
      <c r="AE547" s="13"/>
      <c r="AT547" s="271" t="s">
        <v>149</v>
      </c>
      <c r="AU547" s="271" t="s">
        <v>85</v>
      </c>
      <c r="AV547" s="13" t="s">
        <v>87</v>
      </c>
      <c r="AW547" s="13" t="s">
        <v>5</v>
      </c>
      <c r="AX547" s="13" t="s">
        <v>77</v>
      </c>
      <c r="AY547" s="271" t="s">
        <v>139</v>
      </c>
    </row>
    <row r="548" s="12" customFormat="1">
      <c r="A548" s="12"/>
      <c r="B548" s="251"/>
      <c r="C548" s="252"/>
      <c r="D548" s="247" t="s">
        <v>149</v>
      </c>
      <c r="E548" s="253" t="s">
        <v>1</v>
      </c>
      <c r="F548" s="254" t="s">
        <v>906</v>
      </c>
      <c r="G548" s="252"/>
      <c r="H548" s="253" t="s">
        <v>1</v>
      </c>
      <c r="I548" s="255"/>
      <c r="J548" s="255"/>
      <c r="K548" s="252"/>
      <c r="L548" s="252"/>
      <c r="M548" s="256"/>
      <c r="N548" s="257"/>
      <c r="O548" s="258"/>
      <c r="P548" s="258"/>
      <c r="Q548" s="258"/>
      <c r="R548" s="258"/>
      <c r="S548" s="258"/>
      <c r="T548" s="258"/>
      <c r="U548" s="258"/>
      <c r="V548" s="258"/>
      <c r="W548" s="258"/>
      <c r="X548" s="259"/>
      <c r="Y548" s="12"/>
      <c r="Z548" s="12"/>
      <c r="AA548" s="12"/>
      <c r="AB548" s="12"/>
      <c r="AC548" s="12"/>
      <c r="AD548" s="12"/>
      <c r="AE548" s="12"/>
      <c r="AT548" s="260" t="s">
        <v>149</v>
      </c>
      <c r="AU548" s="260" t="s">
        <v>85</v>
      </c>
      <c r="AV548" s="12" t="s">
        <v>85</v>
      </c>
      <c r="AW548" s="12" t="s">
        <v>5</v>
      </c>
      <c r="AX548" s="12" t="s">
        <v>77</v>
      </c>
      <c r="AY548" s="260" t="s">
        <v>139</v>
      </c>
    </row>
    <row r="549" s="13" customFormat="1">
      <c r="A549" s="13"/>
      <c r="B549" s="261"/>
      <c r="C549" s="262"/>
      <c r="D549" s="247" t="s">
        <v>149</v>
      </c>
      <c r="E549" s="263" t="s">
        <v>1</v>
      </c>
      <c r="F549" s="264" t="s">
        <v>217</v>
      </c>
      <c r="G549" s="262"/>
      <c r="H549" s="265">
        <v>10</v>
      </c>
      <c r="I549" s="266"/>
      <c r="J549" s="266"/>
      <c r="K549" s="262"/>
      <c r="L549" s="262"/>
      <c r="M549" s="267"/>
      <c r="N549" s="268"/>
      <c r="O549" s="269"/>
      <c r="P549" s="269"/>
      <c r="Q549" s="269"/>
      <c r="R549" s="269"/>
      <c r="S549" s="269"/>
      <c r="T549" s="269"/>
      <c r="U549" s="269"/>
      <c r="V549" s="269"/>
      <c r="W549" s="269"/>
      <c r="X549" s="270"/>
      <c r="Y549" s="13"/>
      <c r="Z549" s="13"/>
      <c r="AA549" s="13"/>
      <c r="AB549" s="13"/>
      <c r="AC549" s="13"/>
      <c r="AD549" s="13"/>
      <c r="AE549" s="13"/>
      <c r="AT549" s="271" t="s">
        <v>149</v>
      </c>
      <c r="AU549" s="271" t="s">
        <v>85</v>
      </c>
      <c r="AV549" s="13" t="s">
        <v>87</v>
      </c>
      <c r="AW549" s="13" t="s">
        <v>5</v>
      </c>
      <c r="AX549" s="13" t="s">
        <v>77</v>
      </c>
      <c r="AY549" s="271" t="s">
        <v>139</v>
      </c>
    </row>
    <row r="550" s="14" customFormat="1">
      <c r="A550" s="14"/>
      <c r="B550" s="272"/>
      <c r="C550" s="273"/>
      <c r="D550" s="247" t="s">
        <v>149</v>
      </c>
      <c r="E550" s="274" t="s">
        <v>1</v>
      </c>
      <c r="F550" s="275" t="s">
        <v>154</v>
      </c>
      <c r="G550" s="273"/>
      <c r="H550" s="276">
        <v>26</v>
      </c>
      <c r="I550" s="277"/>
      <c r="J550" s="277"/>
      <c r="K550" s="273"/>
      <c r="L550" s="273"/>
      <c r="M550" s="278"/>
      <c r="N550" s="279"/>
      <c r="O550" s="280"/>
      <c r="P550" s="280"/>
      <c r="Q550" s="280"/>
      <c r="R550" s="280"/>
      <c r="S550" s="280"/>
      <c r="T550" s="280"/>
      <c r="U550" s="280"/>
      <c r="V550" s="280"/>
      <c r="W550" s="280"/>
      <c r="X550" s="281"/>
      <c r="Y550" s="14"/>
      <c r="Z550" s="14"/>
      <c r="AA550" s="14"/>
      <c r="AB550" s="14"/>
      <c r="AC550" s="14"/>
      <c r="AD550" s="14"/>
      <c r="AE550" s="14"/>
      <c r="AT550" s="282" t="s">
        <v>149</v>
      </c>
      <c r="AU550" s="282" t="s">
        <v>85</v>
      </c>
      <c r="AV550" s="14" t="s">
        <v>146</v>
      </c>
      <c r="AW550" s="14" t="s">
        <v>5</v>
      </c>
      <c r="AX550" s="14" t="s">
        <v>85</v>
      </c>
      <c r="AY550" s="282" t="s">
        <v>139</v>
      </c>
    </row>
    <row r="551" s="2" customFormat="1" ht="21.75" customHeight="1">
      <c r="A551" s="37"/>
      <c r="B551" s="38"/>
      <c r="C551" s="283" t="s">
        <v>499</v>
      </c>
      <c r="D551" s="283" t="s">
        <v>409</v>
      </c>
      <c r="E551" s="284" t="s">
        <v>477</v>
      </c>
      <c r="F551" s="285" t="s">
        <v>478</v>
      </c>
      <c r="G551" s="286" t="s">
        <v>164</v>
      </c>
      <c r="H551" s="287">
        <v>5</v>
      </c>
      <c r="I551" s="288"/>
      <c r="J551" s="288"/>
      <c r="K551" s="289">
        <f>ROUND(P551*H551,2)</f>
        <v>0</v>
      </c>
      <c r="L551" s="285" t="s">
        <v>144</v>
      </c>
      <c r="M551" s="43"/>
      <c r="N551" s="290" t="s">
        <v>1</v>
      </c>
      <c r="O551" s="241" t="s">
        <v>40</v>
      </c>
      <c r="P551" s="242">
        <f>I551+J551</f>
        <v>0</v>
      </c>
      <c r="Q551" s="242">
        <f>ROUND(I551*H551,2)</f>
        <v>0</v>
      </c>
      <c r="R551" s="242">
        <f>ROUND(J551*H551,2)</f>
        <v>0</v>
      </c>
      <c r="S551" s="90"/>
      <c r="T551" s="243">
        <f>S551*H551</f>
        <v>0</v>
      </c>
      <c r="U551" s="243">
        <v>0</v>
      </c>
      <c r="V551" s="243">
        <f>U551*H551</f>
        <v>0</v>
      </c>
      <c r="W551" s="243">
        <v>0</v>
      </c>
      <c r="X551" s="244">
        <f>W551*H551</f>
        <v>0</v>
      </c>
      <c r="Y551" s="37"/>
      <c r="Z551" s="37"/>
      <c r="AA551" s="37"/>
      <c r="AB551" s="37"/>
      <c r="AC551" s="37"/>
      <c r="AD551" s="37"/>
      <c r="AE551" s="37"/>
      <c r="AR551" s="245" t="s">
        <v>146</v>
      </c>
      <c r="AT551" s="245" t="s">
        <v>409</v>
      </c>
      <c r="AU551" s="245" t="s">
        <v>85</v>
      </c>
      <c r="AY551" s="16" t="s">
        <v>139</v>
      </c>
      <c r="BE551" s="246">
        <f>IF(O551="základní",K551,0)</f>
        <v>0</v>
      </c>
      <c r="BF551" s="246">
        <f>IF(O551="snížená",K551,0)</f>
        <v>0</v>
      </c>
      <c r="BG551" s="246">
        <f>IF(O551="zákl. přenesená",K551,0)</f>
        <v>0</v>
      </c>
      <c r="BH551" s="246">
        <f>IF(O551="sníž. přenesená",K551,0)</f>
        <v>0</v>
      </c>
      <c r="BI551" s="246">
        <f>IF(O551="nulová",K551,0)</f>
        <v>0</v>
      </c>
      <c r="BJ551" s="16" t="s">
        <v>85</v>
      </c>
      <c r="BK551" s="246">
        <f>ROUND(P551*H551,2)</f>
        <v>0</v>
      </c>
      <c r="BL551" s="16" t="s">
        <v>146</v>
      </c>
      <c r="BM551" s="245" t="s">
        <v>968</v>
      </c>
    </row>
    <row r="552" s="2" customFormat="1">
      <c r="A552" s="37"/>
      <c r="B552" s="38"/>
      <c r="C552" s="39"/>
      <c r="D552" s="247" t="s">
        <v>148</v>
      </c>
      <c r="E552" s="39"/>
      <c r="F552" s="248" t="s">
        <v>480</v>
      </c>
      <c r="G552" s="39"/>
      <c r="H552" s="39"/>
      <c r="I552" s="144"/>
      <c r="J552" s="144"/>
      <c r="K552" s="39"/>
      <c r="L552" s="39"/>
      <c r="M552" s="43"/>
      <c r="N552" s="249"/>
      <c r="O552" s="250"/>
      <c r="P552" s="90"/>
      <c r="Q552" s="90"/>
      <c r="R552" s="90"/>
      <c r="S552" s="90"/>
      <c r="T552" s="90"/>
      <c r="U552" s="90"/>
      <c r="V552" s="90"/>
      <c r="W552" s="90"/>
      <c r="X552" s="91"/>
      <c r="Y552" s="37"/>
      <c r="Z552" s="37"/>
      <c r="AA552" s="37"/>
      <c r="AB552" s="37"/>
      <c r="AC552" s="37"/>
      <c r="AD552" s="37"/>
      <c r="AE552" s="37"/>
      <c r="AT552" s="16" t="s">
        <v>148</v>
      </c>
      <c r="AU552" s="16" t="s">
        <v>85</v>
      </c>
    </row>
    <row r="553" s="12" customFormat="1">
      <c r="A553" s="12"/>
      <c r="B553" s="251"/>
      <c r="C553" s="252"/>
      <c r="D553" s="247" t="s">
        <v>149</v>
      </c>
      <c r="E553" s="253" t="s">
        <v>1</v>
      </c>
      <c r="F553" s="254" t="s">
        <v>851</v>
      </c>
      <c r="G553" s="252"/>
      <c r="H553" s="253" t="s">
        <v>1</v>
      </c>
      <c r="I553" s="255"/>
      <c r="J553" s="255"/>
      <c r="K553" s="252"/>
      <c r="L553" s="252"/>
      <c r="M553" s="256"/>
      <c r="N553" s="257"/>
      <c r="O553" s="258"/>
      <c r="P553" s="258"/>
      <c r="Q553" s="258"/>
      <c r="R553" s="258"/>
      <c r="S553" s="258"/>
      <c r="T553" s="258"/>
      <c r="U553" s="258"/>
      <c r="V553" s="258"/>
      <c r="W553" s="258"/>
      <c r="X553" s="259"/>
      <c r="Y553" s="12"/>
      <c r="Z553" s="12"/>
      <c r="AA553" s="12"/>
      <c r="AB553" s="12"/>
      <c r="AC553" s="12"/>
      <c r="AD553" s="12"/>
      <c r="AE553" s="12"/>
      <c r="AT553" s="260" t="s">
        <v>149</v>
      </c>
      <c r="AU553" s="260" t="s">
        <v>85</v>
      </c>
      <c r="AV553" s="12" t="s">
        <v>85</v>
      </c>
      <c r="AW553" s="12" t="s">
        <v>5</v>
      </c>
      <c r="AX553" s="12" t="s">
        <v>77</v>
      </c>
      <c r="AY553" s="260" t="s">
        <v>139</v>
      </c>
    </row>
    <row r="554" s="13" customFormat="1">
      <c r="A554" s="13"/>
      <c r="B554" s="261"/>
      <c r="C554" s="262"/>
      <c r="D554" s="247" t="s">
        <v>149</v>
      </c>
      <c r="E554" s="263" t="s">
        <v>1</v>
      </c>
      <c r="F554" s="264" t="s">
        <v>186</v>
      </c>
      <c r="G554" s="262"/>
      <c r="H554" s="265">
        <v>5</v>
      </c>
      <c r="I554" s="266"/>
      <c r="J554" s="266"/>
      <c r="K554" s="262"/>
      <c r="L554" s="262"/>
      <c r="M554" s="267"/>
      <c r="N554" s="268"/>
      <c r="O554" s="269"/>
      <c r="P554" s="269"/>
      <c r="Q554" s="269"/>
      <c r="R554" s="269"/>
      <c r="S554" s="269"/>
      <c r="T554" s="269"/>
      <c r="U554" s="269"/>
      <c r="V554" s="269"/>
      <c r="W554" s="269"/>
      <c r="X554" s="270"/>
      <c r="Y554" s="13"/>
      <c r="Z554" s="13"/>
      <c r="AA554" s="13"/>
      <c r="AB554" s="13"/>
      <c r="AC554" s="13"/>
      <c r="AD554" s="13"/>
      <c r="AE554" s="13"/>
      <c r="AT554" s="271" t="s">
        <v>149</v>
      </c>
      <c r="AU554" s="271" t="s">
        <v>85</v>
      </c>
      <c r="AV554" s="13" t="s">
        <v>87</v>
      </c>
      <c r="AW554" s="13" t="s">
        <v>5</v>
      </c>
      <c r="AX554" s="13" t="s">
        <v>77</v>
      </c>
      <c r="AY554" s="271" t="s">
        <v>139</v>
      </c>
    </row>
    <row r="555" s="14" customFormat="1">
      <c r="A555" s="14"/>
      <c r="B555" s="272"/>
      <c r="C555" s="273"/>
      <c r="D555" s="247" t="s">
        <v>149</v>
      </c>
      <c r="E555" s="274" t="s">
        <v>1</v>
      </c>
      <c r="F555" s="275" t="s">
        <v>154</v>
      </c>
      <c r="G555" s="273"/>
      <c r="H555" s="276">
        <v>5</v>
      </c>
      <c r="I555" s="277"/>
      <c r="J555" s="277"/>
      <c r="K555" s="273"/>
      <c r="L555" s="273"/>
      <c r="M555" s="278"/>
      <c r="N555" s="279"/>
      <c r="O555" s="280"/>
      <c r="P555" s="280"/>
      <c r="Q555" s="280"/>
      <c r="R555" s="280"/>
      <c r="S555" s="280"/>
      <c r="T555" s="280"/>
      <c r="U555" s="280"/>
      <c r="V555" s="280"/>
      <c r="W555" s="280"/>
      <c r="X555" s="281"/>
      <c r="Y555" s="14"/>
      <c r="Z555" s="14"/>
      <c r="AA555" s="14"/>
      <c r="AB555" s="14"/>
      <c r="AC555" s="14"/>
      <c r="AD555" s="14"/>
      <c r="AE555" s="14"/>
      <c r="AT555" s="282" t="s">
        <v>149</v>
      </c>
      <c r="AU555" s="282" t="s">
        <v>85</v>
      </c>
      <c r="AV555" s="14" t="s">
        <v>146</v>
      </c>
      <c r="AW555" s="14" t="s">
        <v>5</v>
      </c>
      <c r="AX555" s="14" t="s">
        <v>85</v>
      </c>
      <c r="AY555" s="282" t="s">
        <v>139</v>
      </c>
    </row>
    <row r="556" s="2" customFormat="1" ht="33" customHeight="1">
      <c r="A556" s="37"/>
      <c r="B556" s="38"/>
      <c r="C556" s="283" t="s">
        <v>504</v>
      </c>
      <c r="D556" s="283" t="s">
        <v>409</v>
      </c>
      <c r="E556" s="284" t="s">
        <v>471</v>
      </c>
      <c r="F556" s="285" t="s">
        <v>472</v>
      </c>
      <c r="G556" s="286" t="s">
        <v>164</v>
      </c>
      <c r="H556" s="287">
        <v>6</v>
      </c>
      <c r="I556" s="288"/>
      <c r="J556" s="288"/>
      <c r="K556" s="289">
        <f>ROUND(P556*H556,2)</f>
        <v>0</v>
      </c>
      <c r="L556" s="285" t="s">
        <v>144</v>
      </c>
      <c r="M556" s="43"/>
      <c r="N556" s="290" t="s">
        <v>1</v>
      </c>
      <c r="O556" s="241" t="s">
        <v>40</v>
      </c>
      <c r="P556" s="242">
        <f>I556+J556</f>
        <v>0</v>
      </c>
      <c r="Q556" s="242">
        <f>ROUND(I556*H556,2)</f>
        <v>0</v>
      </c>
      <c r="R556" s="242">
        <f>ROUND(J556*H556,2)</f>
        <v>0</v>
      </c>
      <c r="S556" s="90"/>
      <c r="T556" s="243">
        <f>S556*H556</f>
        <v>0</v>
      </c>
      <c r="U556" s="243">
        <v>0</v>
      </c>
      <c r="V556" s="243">
        <f>U556*H556</f>
        <v>0</v>
      </c>
      <c r="W556" s="243">
        <v>0</v>
      </c>
      <c r="X556" s="244">
        <f>W556*H556</f>
        <v>0</v>
      </c>
      <c r="Y556" s="37"/>
      <c r="Z556" s="37"/>
      <c r="AA556" s="37"/>
      <c r="AB556" s="37"/>
      <c r="AC556" s="37"/>
      <c r="AD556" s="37"/>
      <c r="AE556" s="37"/>
      <c r="AR556" s="245" t="s">
        <v>146</v>
      </c>
      <c r="AT556" s="245" t="s">
        <v>409</v>
      </c>
      <c r="AU556" s="245" t="s">
        <v>85</v>
      </c>
      <c r="AY556" s="16" t="s">
        <v>139</v>
      </c>
      <c r="BE556" s="246">
        <f>IF(O556="základní",K556,0)</f>
        <v>0</v>
      </c>
      <c r="BF556" s="246">
        <f>IF(O556="snížená",K556,0)</f>
        <v>0</v>
      </c>
      <c r="BG556" s="246">
        <f>IF(O556="zákl. přenesená",K556,0)</f>
        <v>0</v>
      </c>
      <c r="BH556" s="246">
        <f>IF(O556="sníž. přenesená",K556,0)</f>
        <v>0</v>
      </c>
      <c r="BI556" s="246">
        <f>IF(O556="nulová",K556,0)</f>
        <v>0</v>
      </c>
      <c r="BJ556" s="16" t="s">
        <v>85</v>
      </c>
      <c r="BK556" s="246">
        <f>ROUND(P556*H556,2)</f>
        <v>0</v>
      </c>
      <c r="BL556" s="16" t="s">
        <v>146</v>
      </c>
      <c r="BM556" s="245" t="s">
        <v>969</v>
      </c>
    </row>
    <row r="557" s="2" customFormat="1">
      <c r="A557" s="37"/>
      <c r="B557" s="38"/>
      <c r="C557" s="39"/>
      <c r="D557" s="247" t="s">
        <v>148</v>
      </c>
      <c r="E557" s="39"/>
      <c r="F557" s="248" t="s">
        <v>474</v>
      </c>
      <c r="G557" s="39"/>
      <c r="H557" s="39"/>
      <c r="I557" s="144"/>
      <c r="J557" s="144"/>
      <c r="K557" s="39"/>
      <c r="L557" s="39"/>
      <c r="M557" s="43"/>
      <c r="N557" s="249"/>
      <c r="O557" s="250"/>
      <c r="P557" s="90"/>
      <c r="Q557" s="90"/>
      <c r="R557" s="90"/>
      <c r="S557" s="90"/>
      <c r="T557" s="90"/>
      <c r="U557" s="90"/>
      <c r="V557" s="90"/>
      <c r="W557" s="90"/>
      <c r="X557" s="91"/>
      <c r="Y557" s="37"/>
      <c r="Z557" s="37"/>
      <c r="AA557" s="37"/>
      <c r="AB557" s="37"/>
      <c r="AC557" s="37"/>
      <c r="AD557" s="37"/>
      <c r="AE557" s="37"/>
      <c r="AT557" s="16" t="s">
        <v>148</v>
      </c>
      <c r="AU557" s="16" t="s">
        <v>85</v>
      </c>
    </row>
    <row r="558" s="12" customFormat="1">
      <c r="A558" s="12"/>
      <c r="B558" s="251"/>
      <c r="C558" s="252"/>
      <c r="D558" s="247" t="s">
        <v>149</v>
      </c>
      <c r="E558" s="253" t="s">
        <v>1</v>
      </c>
      <c r="F558" s="254" t="s">
        <v>970</v>
      </c>
      <c r="G558" s="252"/>
      <c r="H558" s="253" t="s">
        <v>1</v>
      </c>
      <c r="I558" s="255"/>
      <c r="J558" s="255"/>
      <c r="K558" s="252"/>
      <c r="L558" s="252"/>
      <c r="M558" s="256"/>
      <c r="N558" s="257"/>
      <c r="O558" s="258"/>
      <c r="P558" s="258"/>
      <c r="Q558" s="258"/>
      <c r="R558" s="258"/>
      <c r="S558" s="258"/>
      <c r="T558" s="258"/>
      <c r="U558" s="258"/>
      <c r="V558" s="258"/>
      <c r="W558" s="258"/>
      <c r="X558" s="259"/>
      <c r="Y558" s="12"/>
      <c r="Z558" s="12"/>
      <c r="AA558" s="12"/>
      <c r="AB558" s="12"/>
      <c r="AC558" s="12"/>
      <c r="AD558" s="12"/>
      <c r="AE558" s="12"/>
      <c r="AT558" s="260" t="s">
        <v>149</v>
      </c>
      <c r="AU558" s="260" t="s">
        <v>85</v>
      </c>
      <c r="AV558" s="12" t="s">
        <v>85</v>
      </c>
      <c r="AW558" s="12" t="s">
        <v>5</v>
      </c>
      <c r="AX558" s="12" t="s">
        <v>77</v>
      </c>
      <c r="AY558" s="260" t="s">
        <v>139</v>
      </c>
    </row>
    <row r="559" s="13" customFormat="1">
      <c r="A559" s="13"/>
      <c r="B559" s="261"/>
      <c r="C559" s="262"/>
      <c r="D559" s="247" t="s">
        <v>149</v>
      </c>
      <c r="E559" s="263" t="s">
        <v>1</v>
      </c>
      <c r="F559" s="264" t="s">
        <v>193</v>
      </c>
      <c r="G559" s="262"/>
      <c r="H559" s="265">
        <v>6</v>
      </c>
      <c r="I559" s="266"/>
      <c r="J559" s="266"/>
      <c r="K559" s="262"/>
      <c r="L559" s="262"/>
      <c r="M559" s="267"/>
      <c r="N559" s="268"/>
      <c r="O559" s="269"/>
      <c r="P559" s="269"/>
      <c r="Q559" s="269"/>
      <c r="R559" s="269"/>
      <c r="S559" s="269"/>
      <c r="T559" s="269"/>
      <c r="U559" s="269"/>
      <c r="V559" s="269"/>
      <c r="W559" s="269"/>
      <c r="X559" s="270"/>
      <c r="Y559" s="13"/>
      <c r="Z559" s="13"/>
      <c r="AA559" s="13"/>
      <c r="AB559" s="13"/>
      <c r="AC559" s="13"/>
      <c r="AD559" s="13"/>
      <c r="AE559" s="13"/>
      <c r="AT559" s="271" t="s">
        <v>149</v>
      </c>
      <c r="AU559" s="271" t="s">
        <v>85</v>
      </c>
      <c r="AV559" s="13" t="s">
        <v>87</v>
      </c>
      <c r="AW559" s="13" t="s">
        <v>5</v>
      </c>
      <c r="AX559" s="13" t="s">
        <v>77</v>
      </c>
      <c r="AY559" s="271" t="s">
        <v>139</v>
      </c>
    </row>
    <row r="560" s="14" customFormat="1">
      <c r="A560" s="14"/>
      <c r="B560" s="272"/>
      <c r="C560" s="273"/>
      <c r="D560" s="247" t="s">
        <v>149</v>
      </c>
      <c r="E560" s="274" t="s">
        <v>1</v>
      </c>
      <c r="F560" s="275" t="s">
        <v>154</v>
      </c>
      <c r="G560" s="273"/>
      <c r="H560" s="276">
        <v>6</v>
      </c>
      <c r="I560" s="277"/>
      <c r="J560" s="277"/>
      <c r="K560" s="273"/>
      <c r="L560" s="273"/>
      <c r="M560" s="278"/>
      <c r="N560" s="279"/>
      <c r="O560" s="280"/>
      <c r="P560" s="280"/>
      <c r="Q560" s="280"/>
      <c r="R560" s="280"/>
      <c r="S560" s="280"/>
      <c r="T560" s="280"/>
      <c r="U560" s="280"/>
      <c r="V560" s="280"/>
      <c r="W560" s="280"/>
      <c r="X560" s="281"/>
      <c r="Y560" s="14"/>
      <c r="Z560" s="14"/>
      <c r="AA560" s="14"/>
      <c r="AB560" s="14"/>
      <c r="AC560" s="14"/>
      <c r="AD560" s="14"/>
      <c r="AE560" s="14"/>
      <c r="AT560" s="282" t="s">
        <v>149</v>
      </c>
      <c r="AU560" s="282" t="s">
        <v>85</v>
      </c>
      <c r="AV560" s="14" t="s">
        <v>146</v>
      </c>
      <c r="AW560" s="14" t="s">
        <v>5</v>
      </c>
      <c r="AX560" s="14" t="s">
        <v>85</v>
      </c>
      <c r="AY560" s="282" t="s">
        <v>139</v>
      </c>
    </row>
    <row r="561" s="2" customFormat="1" ht="21.75" customHeight="1">
      <c r="A561" s="37"/>
      <c r="B561" s="38"/>
      <c r="C561" s="283" t="s">
        <v>511</v>
      </c>
      <c r="D561" s="283" t="s">
        <v>409</v>
      </c>
      <c r="E561" s="284" t="s">
        <v>500</v>
      </c>
      <c r="F561" s="285" t="s">
        <v>501</v>
      </c>
      <c r="G561" s="286" t="s">
        <v>164</v>
      </c>
      <c r="H561" s="287">
        <v>26</v>
      </c>
      <c r="I561" s="288"/>
      <c r="J561" s="288"/>
      <c r="K561" s="289">
        <f>ROUND(P561*H561,2)</f>
        <v>0</v>
      </c>
      <c r="L561" s="285" t="s">
        <v>144</v>
      </c>
      <c r="M561" s="43"/>
      <c r="N561" s="290" t="s">
        <v>1</v>
      </c>
      <c r="O561" s="241" t="s">
        <v>40</v>
      </c>
      <c r="P561" s="242">
        <f>I561+J561</f>
        <v>0</v>
      </c>
      <c r="Q561" s="242">
        <f>ROUND(I561*H561,2)</f>
        <v>0</v>
      </c>
      <c r="R561" s="242">
        <f>ROUND(J561*H561,2)</f>
        <v>0</v>
      </c>
      <c r="S561" s="90"/>
      <c r="T561" s="243">
        <f>S561*H561</f>
        <v>0</v>
      </c>
      <c r="U561" s="243">
        <v>0</v>
      </c>
      <c r="V561" s="243">
        <f>U561*H561</f>
        <v>0</v>
      </c>
      <c r="W561" s="243">
        <v>0</v>
      </c>
      <c r="X561" s="244">
        <f>W561*H561</f>
        <v>0</v>
      </c>
      <c r="Y561" s="37"/>
      <c r="Z561" s="37"/>
      <c r="AA561" s="37"/>
      <c r="AB561" s="37"/>
      <c r="AC561" s="37"/>
      <c r="AD561" s="37"/>
      <c r="AE561" s="37"/>
      <c r="AR561" s="245" t="s">
        <v>146</v>
      </c>
      <c r="AT561" s="245" t="s">
        <v>409</v>
      </c>
      <c r="AU561" s="245" t="s">
        <v>85</v>
      </c>
      <c r="AY561" s="16" t="s">
        <v>139</v>
      </c>
      <c r="BE561" s="246">
        <f>IF(O561="základní",K561,0)</f>
        <v>0</v>
      </c>
      <c r="BF561" s="246">
        <f>IF(O561="snížená",K561,0)</f>
        <v>0</v>
      </c>
      <c r="BG561" s="246">
        <f>IF(O561="zákl. přenesená",K561,0)</f>
        <v>0</v>
      </c>
      <c r="BH561" s="246">
        <f>IF(O561="sníž. přenesená",K561,0)</f>
        <v>0</v>
      </c>
      <c r="BI561" s="246">
        <f>IF(O561="nulová",K561,0)</f>
        <v>0</v>
      </c>
      <c r="BJ561" s="16" t="s">
        <v>85</v>
      </c>
      <c r="BK561" s="246">
        <f>ROUND(P561*H561,2)</f>
        <v>0</v>
      </c>
      <c r="BL561" s="16" t="s">
        <v>146</v>
      </c>
      <c r="BM561" s="245" t="s">
        <v>971</v>
      </c>
    </row>
    <row r="562" s="2" customFormat="1">
      <c r="A562" s="37"/>
      <c r="B562" s="38"/>
      <c r="C562" s="39"/>
      <c r="D562" s="247" t="s">
        <v>148</v>
      </c>
      <c r="E562" s="39"/>
      <c r="F562" s="248" t="s">
        <v>503</v>
      </c>
      <c r="G562" s="39"/>
      <c r="H562" s="39"/>
      <c r="I562" s="144"/>
      <c r="J562" s="144"/>
      <c r="K562" s="39"/>
      <c r="L562" s="39"/>
      <c r="M562" s="43"/>
      <c r="N562" s="249"/>
      <c r="O562" s="250"/>
      <c r="P562" s="90"/>
      <c r="Q562" s="90"/>
      <c r="R562" s="90"/>
      <c r="S562" s="90"/>
      <c r="T562" s="90"/>
      <c r="U562" s="90"/>
      <c r="V562" s="90"/>
      <c r="W562" s="90"/>
      <c r="X562" s="91"/>
      <c r="Y562" s="37"/>
      <c r="Z562" s="37"/>
      <c r="AA562" s="37"/>
      <c r="AB562" s="37"/>
      <c r="AC562" s="37"/>
      <c r="AD562" s="37"/>
      <c r="AE562" s="37"/>
      <c r="AT562" s="16" t="s">
        <v>148</v>
      </c>
      <c r="AU562" s="16" t="s">
        <v>85</v>
      </c>
    </row>
    <row r="563" s="12" customFormat="1">
      <c r="A563" s="12"/>
      <c r="B563" s="251"/>
      <c r="C563" s="252"/>
      <c r="D563" s="247" t="s">
        <v>149</v>
      </c>
      <c r="E563" s="253" t="s">
        <v>1</v>
      </c>
      <c r="F563" s="254" t="s">
        <v>857</v>
      </c>
      <c r="G563" s="252"/>
      <c r="H563" s="253" t="s">
        <v>1</v>
      </c>
      <c r="I563" s="255"/>
      <c r="J563" s="255"/>
      <c r="K563" s="252"/>
      <c r="L563" s="252"/>
      <c r="M563" s="256"/>
      <c r="N563" s="257"/>
      <c r="O563" s="258"/>
      <c r="P563" s="258"/>
      <c r="Q563" s="258"/>
      <c r="R563" s="258"/>
      <c r="S563" s="258"/>
      <c r="T563" s="258"/>
      <c r="U563" s="258"/>
      <c r="V563" s="258"/>
      <c r="W563" s="258"/>
      <c r="X563" s="259"/>
      <c r="Y563" s="12"/>
      <c r="Z563" s="12"/>
      <c r="AA563" s="12"/>
      <c r="AB563" s="12"/>
      <c r="AC563" s="12"/>
      <c r="AD563" s="12"/>
      <c r="AE563" s="12"/>
      <c r="AT563" s="260" t="s">
        <v>149</v>
      </c>
      <c r="AU563" s="260" t="s">
        <v>85</v>
      </c>
      <c r="AV563" s="12" t="s">
        <v>85</v>
      </c>
      <c r="AW563" s="12" t="s">
        <v>5</v>
      </c>
      <c r="AX563" s="12" t="s">
        <v>77</v>
      </c>
      <c r="AY563" s="260" t="s">
        <v>139</v>
      </c>
    </row>
    <row r="564" s="13" customFormat="1">
      <c r="A564" s="13"/>
      <c r="B564" s="261"/>
      <c r="C564" s="262"/>
      <c r="D564" s="247" t="s">
        <v>149</v>
      </c>
      <c r="E564" s="263" t="s">
        <v>1</v>
      </c>
      <c r="F564" s="264" t="s">
        <v>242</v>
      </c>
      <c r="G564" s="262"/>
      <c r="H564" s="265">
        <v>16</v>
      </c>
      <c r="I564" s="266"/>
      <c r="J564" s="266"/>
      <c r="K564" s="262"/>
      <c r="L564" s="262"/>
      <c r="M564" s="267"/>
      <c r="N564" s="268"/>
      <c r="O564" s="269"/>
      <c r="P564" s="269"/>
      <c r="Q564" s="269"/>
      <c r="R564" s="269"/>
      <c r="S564" s="269"/>
      <c r="T564" s="269"/>
      <c r="U564" s="269"/>
      <c r="V564" s="269"/>
      <c r="W564" s="269"/>
      <c r="X564" s="270"/>
      <c r="Y564" s="13"/>
      <c r="Z564" s="13"/>
      <c r="AA564" s="13"/>
      <c r="AB564" s="13"/>
      <c r="AC564" s="13"/>
      <c r="AD564" s="13"/>
      <c r="AE564" s="13"/>
      <c r="AT564" s="271" t="s">
        <v>149</v>
      </c>
      <c r="AU564" s="271" t="s">
        <v>85</v>
      </c>
      <c r="AV564" s="13" t="s">
        <v>87</v>
      </c>
      <c r="AW564" s="13" t="s">
        <v>5</v>
      </c>
      <c r="AX564" s="13" t="s">
        <v>77</v>
      </c>
      <c r="AY564" s="271" t="s">
        <v>139</v>
      </c>
    </row>
    <row r="565" s="12" customFormat="1">
      <c r="A565" s="12"/>
      <c r="B565" s="251"/>
      <c r="C565" s="252"/>
      <c r="D565" s="247" t="s">
        <v>149</v>
      </c>
      <c r="E565" s="253" t="s">
        <v>1</v>
      </c>
      <c r="F565" s="254" t="s">
        <v>906</v>
      </c>
      <c r="G565" s="252"/>
      <c r="H565" s="253" t="s">
        <v>1</v>
      </c>
      <c r="I565" s="255"/>
      <c r="J565" s="255"/>
      <c r="K565" s="252"/>
      <c r="L565" s="252"/>
      <c r="M565" s="256"/>
      <c r="N565" s="257"/>
      <c r="O565" s="258"/>
      <c r="P565" s="258"/>
      <c r="Q565" s="258"/>
      <c r="R565" s="258"/>
      <c r="S565" s="258"/>
      <c r="T565" s="258"/>
      <c r="U565" s="258"/>
      <c r="V565" s="258"/>
      <c r="W565" s="258"/>
      <c r="X565" s="259"/>
      <c r="Y565" s="12"/>
      <c r="Z565" s="12"/>
      <c r="AA565" s="12"/>
      <c r="AB565" s="12"/>
      <c r="AC565" s="12"/>
      <c r="AD565" s="12"/>
      <c r="AE565" s="12"/>
      <c r="AT565" s="260" t="s">
        <v>149</v>
      </c>
      <c r="AU565" s="260" t="s">
        <v>85</v>
      </c>
      <c r="AV565" s="12" t="s">
        <v>85</v>
      </c>
      <c r="AW565" s="12" t="s">
        <v>5</v>
      </c>
      <c r="AX565" s="12" t="s">
        <v>77</v>
      </c>
      <c r="AY565" s="260" t="s">
        <v>139</v>
      </c>
    </row>
    <row r="566" s="13" customFormat="1">
      <c r="A566" s="13"/>
      <c r="B566" s="261"/>
      <c r="C566" s="262"/>
      <c r="D566" s="247" t="s">
        <v>149</v>
      </c>
      <c r="E566" s="263" t="s">
        <v>1</v>
      </c>
      <c r="F566" s="264" t="s">
        <v>217</v>
      </c>
      <c r="G566" s="262"/>
      <c r="H566" s="265">
        <v>10</v>
      </c>
      <c r="I566" s="266"/>
      <c r="J566" s="266"/>
      <c r="K566" s="262"/>
      <c r="L566" s="262"/>
      <c r="M566" s="267"/>
      <c r="N566" s="268"/>
      <c r="O566" s="269"/>
      <c r="P566" s="269"/>
      <c r="Q566" s="269"/>
      <c r="R566" s="269"/>
      <c r="S566" s="269"/>
      <c r="T566" s="269"/>
      <c r="U566" s="269"/>
      <c r="V566" s="269"/>
      <c r="W566" s="269"/>
      <c r="X566" s="270"/>
      <c r="Y566" s="13"/>
      <c r="Z566" s="13"/>
      <c r="AA566" s="13"/>
      <c r="AB566" s="13"/>
      <c r="AC566" s="13"/>
      <c r="AD566" s="13"/>
      <c r="AE566" s="13"/>
      <c r="AT566" s="271" t="s">
        <v>149</v>
      </c>
      <c r="AU566" s="271" t="s">
        <v>85</v>
      </c>
      <c r="AV566" s="13" t="s">
        <v>87</v>
      </c>
      <c r="AW566" s="13" t="s">
        <v>5</v>
      </c>
      <c r="AX566" s="13" t="s">
        <v>77</v>
      </c>
      <c r="AY566" s="271" t="s">
        <v>139</v>
      </c>
    </row>
    <row r="567" s="14" customFormat="1">
      <c r="A567" s="14"/>
      <c r="B567" s="272"/>
      <c r="C567" s="273"/>
      <c r="D567" s="247" t="s">
        <v>149</v>
      </c>
      <c r="E567" s="274" t="s">
        <v>1</v>
      </c>
      <c r="F567" s="275" t="s">
        <v>154</v>
      </c>
      <c r="G567" s="273"/>
      <c r="H567" s="276">
        <v>26</v>
      </c>
      <c r="I567" s="277"/>
      <c r="J567" s="277"/>
      <c r="K567" s="273"/>
      <c r="L567" s="273"/>
      <c r="M567" s="278"/>
      <c r="N567" s="279"/>
      <c r="O567" s="280"/>
      <c r="P567" s="280"/>
      <c r="Q567" s="280"/>
      <c r="R567" s="280"/>
      <c r="S567" s="280"/>
      <c r="T567" s="280"/>
      <c r="U567" s="280"/>
      <c r="V567" s="280"/>
      <c r="W567" s="280"/>
      <c r="X567" s="281"/>
      <c r="Y567" s="14"/>
      <c r="Z567" s="14"/>
      <c r="AA567" s="14"/>
      <c r="AB567" s="14"/>
      <c r="AC567" s="14"/>
      <c r="AD567" s="14"/>
      <c r="AE567" s="14"/>
      <c r="AT567" s="282" t="s">
        <v>149</v>
      </c>
      <c r="AU567" s="282" t="s">
        <v>85</v>
      </c>
      <c r="AV567" s="14" t="s">
        <v>146</v>
      </c>
      <c r="AW567" s="14" t="s">
        <v>5</v>
      </c>
      <c r="AX567" s="14" t="s">
        <v>85</v>
      </c>
      <c r="AY567" s="282" t="s">
        <v>139</v>
      </c>
    </row>
    <row r="568" s="2" customFormat="1" ht="21.75" customHeight="1">
      <c r="A568" s="37"/>
      <c r="B568" s="38"/>
      <c r="C568" s="283" t="s">
        <v>517</v>
      </c>
      <c r="D568" s="283" t="s">
        <v>409</v>
      </c>
      <c r="E568" s="284" t="s">
        <v>972</v>
      </c>
      <c r="F568" s="285" t="s">
        <v>973</v>
      </c>
      <c r="G568" s="286" t="s">
        <v>143</v>
      </c>
      <c r="H568" s="287">
        <v>7.2000000000000002</v>
      </c>
      <c r="I568" s="288"/>
      <c r="J568" s="288"/>
      <c r="K568" s="289">
        <f>ROUND(P568*H568,2)</f>
        <v>0</v>
      </c>
      <c r="L568" s="285" t="s">
        <v>144</v>
      </c>
      <c r="M568" s="43"/>
      <c r="N568" s="290" t="s">
        <v>1</v>
      </c>
      <c r="O568" s="241" t="s">
        <v>40</v>
      </c>
      <c r="P568" s="242">
        <f>I568+J568</f>
        <v>0</v>
      </c>
      <c r="Q568" s="242">
        <f>ROUND(I568*H568,2)</f>
        <v>0</v>
      </c>
      <c r="R568" s="242">
        <f>ROUND(J568*H568,2)</f>
        <v>0</v>
      </c>
      <c r="S568" s="90"/>
      <c r="T568" s="243">
        <f>S568*H568</f>
        <v>0</v>
      </c>
      <c r="U568" s="243">
        <v>0</v>
      </c>
      <c r="V568" s="243">
        <f>U568*H568</f>
        <v>0</v>
      </c>
      <c r="W568" s="243">
        <v>0</v>
      </c>
      <c r="X568" s="244">
        <f>W568*H568</f>
        <v>0</v>
      </c>
      <c r="Y568" s="37"/>
      <c r="Z568" s="37"/>
      <c r="AA568" s="37"/>
      <c r="AB568" s="37"/>
      <c r="AC568" s="37"/>
      <c r="AD568" s="37"/>
      <c r="AE568" s="37"/>
      <c r="AR568" s="245" t="s">
        <v>146</v>
      </c>
      <c r="AT568" s="245" t="s">
        <v>409</v>
      </c>
      <c r="AU568" s="245" t="s">
        <v>85</v>
      </c>
      <c r="AY568" s="16" t="s">
        <v>139</v>
      </c>
      <c r="BE568" s="246">
        <f>IF(O568="základní",K568,0)</f>
        <v>0</v>
      </c>
      <c r="BF568" s="246">
        <f>IF(O568="snížená",K568,0)</f>
        <v>0</v>
      </c>
      <c r="BG568" s="246">
        <f>IF(O568="zákl. přenesená",K568,0)</f>
        <v>0</v>
      </c>
      <c r="BH568" s="246">
        <f>IF(O568="sníž. přenesená",K568,0)</f>
        <v>0</v>
      </c>
      <c r="BI568" s="246">
        <f>IF(O568="nulová",K568,0)</f>
        <v>0</v>
      </c>
      <c r="BJ568" s="16" t="s">
        <v>85</v>
      </c>
      <c r="BK568" s="246">
        <f>ROUND(P568*H568,2)</f>
        <v>0</v>
      </c>
      <c r="BL568" s="16" t="s">
        <v>146</v>
      </c>
      <c r="BM568" s="245" t="s">
        <v>974</v>
      </c>
    </row>
    <row r="569" s="2" customFormat="1">
      <c r="A569" s="37"/>
      <c r="B569" s="38"/>
      <c r="C569" s="39"/>
      <c r="D569" s="247" t="s">
        <v>148</v>
      </c>
      <c r="E569" s="39"/>
      <c r="F569" s="248" t="s">
        <v>975</v>
      </c>
      <c r="G569" s="39"/>
      <c r="H569" s="39"/>
      <c r="I569" s="144"/>
      <c r="J569" s="144"/>
      <c r="K569" s="39"/>
      <c r="L569" s="39"/>
      <c r="M569" s="43"/>
      <c r="N569" s="249"/>
      <c r="O569" s="250"/>
      <c r="P569" s="90"/>
      <c r="Q569" s="90"/>
      <c r="R569" s="90"/>
      <c r="S569" s="90"/>
      <c r="T569" s="90"/>
      <c r="U569" s="90"/>
      <c r="V569" s="90"/>
      <c r="W569" s="90"/>
      <c r="X569" s="91"/>
      <c r="Y569" s="37"/>
      <c r="Z569" s="37"/>
      <c r="AA569" s="37"/>
      <c r="AB569" s="37"/>
      <c r="AC569" s="37"/>
      <c r="AD569" s="37"/>
      <c r="AE569" s="37"/>
      <c r="AT569" s="16" t="s">
        <v>148</v>
      </c>
      <c r="AU569" s="16" t="s">
        <v>85</v>
      </c>
    </row>
    <row r="570" s="12" customFormat="1">
      <c r="A570" s="12"/>
      <c r="B570" s="251"/>
      <c r="C570" s="252"/>
      <c r="D570" s="247" t="s">
        <v>149</v>
      </c>
      <c r="E570" s="253" t="s">
        <v>1</v>
      </c>
      <c r="F570" s="254" t="s">
        <v>976</v>
      </c>
      <c r="G570" s="252"/>
      <c r="H570" s="253" t="s">
        <v>1</v>
      </c>
      <c r="I570" s="255"/>
      <c r="J570" s="255"/>
      <c r="K570" s="252"/>
      <c r="L570" s="252"/>
      <c r="M570" s="256"/>
      <c r="N570" s="257"/>
      <c r="O570" s="258"/>
      <c r="P570" s="258"/>
      <c r="Q570" s="258"/>
      <c r="R570" s="258"/>
      <c r="S570" s="258"/>
      <c r="T570" s="258"/>
      <c r="U570" s="258"/>
      <c r="V570" s="258"/>
      <c r="W570" s="258"/>
      <c r="X570" s="259"/>
      <c r="Y570" s="12"/>
      <c r="Z570" s="12"/>
      <c r="AA570" s="12"/>
      <c r="AB570" s="12"/>
      <c r="AC570" s="12"/>
      <c r="AD570" s="12"/>
      <c r="AE570" s="12"/>
      <c r="AT570" s="260" t="s">
        <v>149</v>
      </c>
      <c r="AU570" s="260" t="s">
        <v>85</v>
      </c>
      <c r="AV570" s="12" t="s">
        <v>85</v>
      </c>
      <c r="AW570" s="12" t="s">
        <v>5</v>
      </c>
      <c r="AX570" s="12" t="s">
        <v>77</v>
      </c>
      <c r="AY570" s="260" t="s">
        <v>139</v>
      </c>
    </row>
    <row r="571" s="12" customFormat="1">
      <c r="A571" s="12"/>
      <c r="B571" s="251"/>
      <c r="C571" s="252"/>
      <c r="D571" s="247" t="s">
        <v>149</v>
      </c>
      <c r="E571" s="253" t="s">
        <v>1</v>
      </c>
      <c r="F571" s="254" t="s">
        <v>826</v>
      </c>
      <c r="G571" s="252"/>
      <c r="H571" s="253" t="s">
        <v>1</v>
      </c>
      <c r="I571" s="255"/>
      <c r="J571" s="255"/>
      <c r="K571" s="252"/>
      <c r="L571" s="252"/>
      <c r="M571" s="256"/>
      <c r="N571" s="257"/>
      <c r="O571" s="258"/>
      <c r="P571" s="258"/>
      <c r="Q571" s="258"/>
      <c r="R571" s="258"/>
      <c r="S571" s="258"/>
      <c r="T571" s="258"/>
      <c r="U571" s="258"/>
      <c r="V571" s="258"/>
      <c r="W571" s="258"/>
      <c r="X571" s="259"/>
      <c r="Y571" s="12"/>
      <c r="Z571" s="12"/>
      <c r="AA571" s="12"/>
      <c r="AB571" s="12"/>
      <c r="AC571" s="12"/>
      <c r="AD571" s="12"/>
      <c r="AE571" s="12"/>
      <c r="AT571" s="260" t="s">
        <v>149</v>
      </c>
      <c r="AU571" s="260" t="s">
        <v>85</v>
      </c>
      <c r="AV571" s="12" t="s">
        <v>85</v>
      </c>
      <c r="AW571" s="12" t="s">
        <v>5</v>
      </c>
      <c r="AX571" s="12" t="s">
        <v>77</v>
      </c>
      <c r="AY571" s="260" t="s">
        <v>139</v>
      </c>
    </row>
    <row r="572" s="13" customFormat="1">
      <c r="A572" s="13"/>
      <c r="B572" s="261"/>
      <c r="C572" s="262"/>
      <c r="D572" s="247" t="s">
        <v>149</v>
      </c>
      <c r="E572" s="263" t="s">
        <v>1</v>
      </c>
      <c r="F572" s="264" t="s">
        <v>509</v>
      </c>
      <c r="G572" s="262"/>
      <c r="H572" s="265">
        <v>7.2000000000000002</v>
      </c>
      <c r="I572" s="266"/>
      <c r="J572" s="266"/>
      <c r="K572" s="262"/>
      <c r="L572" s="262"/>
      <c r="M572" s="267"/>
      <c r="N572" s="268"/>
      <c r="O572" s="269"/>
      <c r="P572" s="269"/>
      <c r="Q572" s="269"/>
      <c r="R572" s="269"/>
      <c r="S572" s="269"/>
      <c r="T572" s="269"/>
      <c r="U572" s="269"/>
      <c r="V572" s="269"/>
      <c r="W572" s="269"/>
      <c r="X572" s="270"/>
      <c r="Y572" s="13"/>
      <c r="Z572" s="13"/>
      <c r="AA572" s="13"/>
      <c r="AB572" s="13"/>
      <c r="AC572" s="13"/>
      <c r="AD572" s="13"/>
      <c r="AE572" s="13"/>
      <c r="AT572" s="271" t="s">
        <v>149</v>
      </c>
      <c r="AU572" s="271" t="s">
        <v>85</v>
      </c>
      <c r="AV572" s="13" t="s">
        <v>87</v>
      </c>
      <c r="AW572" s="13" t="s">
        <v>5</v>
      </c>
      <c r="AX572" s="13" t="s">
        <v>77</v>
      </c>
      <c r="AY572" s="271" t="s">
        <v>139</v>
      </c>
    </row>
    <row r="573" s="14" customFormat="1">
      <c r="A573" s="14"/>
      <c r="B573" s="272"/>
      <c r="C573" s="273"/>
      <c r="D573" s="247" t="s">
        <v>149</v>
      </c>
      <c r="E573" s="274" t="s">
        <v>1</v>
      </c>
      <c r="F573" s="275" t="s">
        <v>154</v>
      </c>
      <c r="G573" s="273"/>
      <c r="H573" s="276">
        <v>7.2000000000000002</v>
      </c>
      <c r="I573" s="277"/>
      <c r="J573" s="277"/>
      <c r="K573" s="273"/>
      <c r="L573" s="273"/>
      <c r="M573" s="278"/>
      <c r="N573" s="279"/>
      <c r="O573" s="280"/>
      <c r="P573" s="280"/>
      <c r="Q573" s="280"/>
      <c r="R573" s="280"/>
      <c r="S573" s="280"/>
      <c r="T573" s="280"/>
      <c r="U573" s="280"/>
      <c r="V573" s="280"/>
      <c r="W573" s="280"/>
      <c r="X573" s="281"/>
      <c r="Y573" s="14"/>
      <c r="Z573" s="14"/>
      <c r="AA573" s="14"/>
      <c r="AB573" s="14"/>
      <c r="AC573" s="14"/>
      <c r="AD573" s="14"/>
      <c r="AE573" s="14"/>
      <c r="AT573" s="282" t="s">
        <v>149</v>
      </c>
      <c r="AU573" s="282" t="s">
        <v>85</v>
      </c>
      <c r="AV573" s="14" t="s">
        <v>146</v>
      </c>
      <c r="AW573" s="14" t="s">
        <v>5</v>
      </c>
      <c r="AX573" s="14" t="s">
        <v>85</v>
      </c>
      <c r="AY573" s="282" t="s">
        <v>139</v>
      </c>
    </row>
    <row r="574" s="2" customFormat="1" ht="21.75" customHeight="1">
      <c r="A574" s="37"/>
      <c r="B574" s="38"/>
      <c r="C574" s="283" t="s">
        <v>524</v>
      </c>
      <c r="D574" s="283" t="s">
        <v>409</v>
      </c>
      <c r="E574" s="284" t="s">
        <v>977</v>
      </c>
      <c r="F574" s="285" t="s">
        <v>978</v>
      </c>
      <c r="G574" s="286" t="s">
        <v>143</v>
      </c>
      <c r="H574" s="287">
        <v>37.600000000000001</v>
      </c>
      <c r="I574" s="288"/>
      <c r="J574" s="288"/>
      <c r="K574" s="289">
        <f>ROUND(P574*H574,2)</f>
        <v>0</v>
      </c>
      <c r="L574" s="285" t="s">
        <v>144</v>
      </c>
      <c r="M574" s="43"/>
      <c r="N574" s="290" t="s">
        <v>1</v>
      </c>
      <c r="O574" s="241" t="s">
        <v>40</v>
      </c>
      <c r="P574" s="242">
        <f>I574+J574</f>
        <v>0</v>
      </c>
      <c r="Q574" s="242">
        <f>ROUND(I574*H574,2)</f>
        <v>0</v>
      </c>
      <c r="R574" s="242">
        <f>ROUND(J574*H574,2)</f>
        <v>0</v>
      </c>
      <c r="S574" s="90"/>
      <c r="T574" s="243">
        <f>S574*H574</f>
        <v>0</v>
      </c>
      <c r="U574" s="243">
        <v>0</v>
      </c>
      <c r="V574" s="243">
        <f>U574*H574</f>
        <v>0</v>
      </c>
      <c r="W574" s="243">
        <v>0</v>
      </c>
      <c r="X574" s="244">
        <f>W574*H574</f>
        <v>0</v>
      </c>
      <c r="Y574" s="37"/>
      <c r="Z574" s="37"/>
      <c r="AA574" s="37"/>
      <c r="AB574" s="37"/>
      <c r="AC574" s="37"/>
      <c r="AD574" s="37"/>
      <c r="AE574" s="37"/>
      <c r="AR574" s="245" t="s">
        <v>146</v>
      </c>
      <c r="AT574" s="245" t="s">
        <v>409</v>
      </c>
      <c r="AU574" s="245" t="s">
        <v>85</v>
      </c>
      <c r="AY574" s="16" t="s">
        <v>139</v>
      </c>
      <c r="BE574" s="246">
        <f>IF(O574="základní",K574,0)</f>
        <v>0</v>
      </c>
      <c r="BF574" s="246">
        <f>IF(O574="snížená",K574,0)</f>
        <v>0</v>
      </c>
      <c r="BG574" s="246">
        <f>IF(O574="zákl. přenesená",K574,0)</f>
        <v>0</v>
      </c>
      <c r="BH574" s="246">
        <f>IF(O574="sníž. přenesená",K574,0)</f>
        <v>0</v>
      </c>
      <c r="BI574" s="246">
        <f>IF(O574="nulová",K574,0)</f>
        <v>0</v>
      </c>
      <c r="BJ574" s="16" t="s">
        <v>85</v>
      </c>
      <c r="BK574" s="246">
        <f>ROUND(P574*H574,2)</f>
        <v>0</v>
      </c>
      <c r="BL574" s="16" t="s">
        <v>146</v>
      </c>
      <c r="BM574" s="245" t="s">
        <v>979</v>
      </c>
    </row>
    <row r="575" s="2" customFormat="1">
      <c r="A575" s="37"/>
      <c r="B575" s="38"/>
      <c r="C575" s="39"/>
      <c r="D575" s="247" t="s">
        <v>148</v>
      </c>
      <c r="E575" s="39"/>
      <c r="F575" s="248" t="s">
        <v>980</v>
      </c>
      <c r="G575" s="39"/>
      <c r="H575" s="39"/>
      <c r="I575" s="144"/>
      <c r="J575" s="144"/>
      <c r="K575" s="39"/>
      <c r="L575" s="39"/>
      <c r="M575" s="43"/>
      <c r="N575" s="249"/>
      <c r="O575" s="250"/>
      <c r="P575" s="90"/>
      <c r="Q575" s="90"/>
      <c r="R575" s="90"/>
      <c r="S575" s="90"/>
      <c r="T575" s="90"/>
      <c r="U575" s="90"/>
      <c r="V575" s="90"/>
      <c r="W575" s="90"/>
      <c r="X575" s="91"/>
      <c r="Y575" s="37"/>
      <c r="Z575" s="37"/>
      <c r="AA575" s="37"/>
      <c r="AB575" s="37"/>
      <c r="AC575" s="37"/>
      <c r="AD575" s="37"/>
      <c r="AE575" s="37"/>
      <c r="AT575" s="16" t="s">
        <v>148</v>
      </c>
      <c r="AU575" s="16" t="s">
        <v>85</v>
      </c>
    </row>
    <row r="576" s="12" customFormat="1">
      <c r="A576" s="12"/>
      <c r="B576" s="251"/>
      <c r="C576" s="252"/>
      <c r="D576" s="247" t="s">
        <v>149</v>
      </c>
      <c r="E576" s="253" t="s">
        <v>1</v>
      </c>
      <c r="F576" s="254" t="s">
        <v>851</v>
      </c>
      <c r="G576" s="252"/>
      <c r="H576" s="253" t="s">
        <v>1</v>
      </c>
      <c r="I576" s="255"/>
      <c r="J576" s="255"/>
      <c r="K576" s="252"/>
      <c r="L576" s="252"/>
      <c r="M576" s="256"/>
      <c r="N576" s="257"/>
      <c r="O576" s="258"/>
      <c r="P576" s="258"/>
      <c r="Q576" s="258"/>
      <c r="R576" s="258"/>
      <c r="S576" s="258"/>
      <c r="T576" s="258"/>
      <c r="U576" s="258"/>
      <c r="V576" s="258"/>
      <c r="W576" s="258"/>
      <c r="X576" s="259"/>
      <c r="Y576" s="12"/>
      <c r="Z576" s="12"/>
      <c r="AA576" s="12"/>
      <c r="AB576" s="12"/>
      <c r="AC576" s="12"/>
      <c r="AD576" s="12"/>
      <c r="AE576" s="12"/>
      <c r="AT576" s="260" t="s">
        <v>149</v>
      </c>
      <c r="AU576" s="260" t="s">
        <v>85</v>
      </c>
      <c r="AV576" s="12" t="s">
        <v>85</v>
      </c>
      <c r="AW576" s="12" t="s">
        <v>5</v>
      </c>
      <c r="AX576" s="12" t="s">
        <v>77</v>
      </c>
      <c r="AY576" s="260" t="s">
        <v>139</v>
      </c>
    </row>
    <row r="577" s="13" customFormat="1">
      <c r="A577" s="13"/>
      <c r="B577" s="261"/>
      <c r="C577" s="262"/>
      <c r="D577" s="247" t="s">
        <v>149</v>
      </c>
      <c r="E577" s="263" t="s">
        <v>1</v>
      </c>
      <c r="F577" s="264" t="s">
        <v>509</v>
      </c>
      <c r="G577" s="262"/>
      <c r="H577" s="265">
        <v>7.2000000000000002</v>
      </c>
      <c r="I577" s="266"/>
      <c r="J577" s="266"/>
      <c r="K577" s="262"/>
      <c r="L577" s="262"/>
      <c r="M577" s="267"/>
      <c r="N577" s="268"/>
      <c r="O577" s="269"/>
      <c r="P577" s="269"/>
      <c r="Q577" s="269"/>
      <c r="R577" s="269"/>
      <c r="S577" s="269"/>
      <c r="T577" s="269"/>
      <c r="U577" s="269"/>
      <c r="V577" s="269"/>
      <c r="W577" s="269"/>
      <c r="X577" s="270"/>
      <c r="Y577" s="13"/>
      <c r="Z577" s="13"/>
      <c r="AA577" s="13"/>
      <c r="AB577" s="13"/>
      <c r="AC577" s="13"/>
      <c r="AD577" s="13"/>
      <c r="AE577" s="13"/>
      <c r="AT577" s="271" t="s">
        <v>149</v>
      </c>
      <c r="AU577" s="271" t="s">
        <v>85</v>
      </c>
      <c r="AV577" s="13" t="s">
        <v>87</v>
      </c>
      <c r="AW577" s="13" t="s">
        <v>5</v>
      </c>
      <c r="AX577" s="13" t="s">
        <v>77</v>
      </c>
      <c r="AY577" s="271" t="s">
        <v>139</v>
      </c>
    </row>
    <row r="578" s="12" customFormat="1">
      <c r="A578" s="12"/>
      <c r="B578" s="251"/>
      <c r="C578" s="252"/>
      <c r="D578" s="247" t="s">
        <v>149</v>
      </c>
      <c r="E578" s="253" t="s">
        <v>1</v>
      </c>
      <c r="F578" s="254" t="s">
        <v>852</v>
      </c>
      <c r="G578" s="252"/>
      <c r="H578" s="253" t="s">
        <v>1</v>
      </c>
      <c r="I578" s="255"/>
      <c r="J578" s="255"/>
      <c r="K578" s="252"/>
      <c r="L578" s="252"/>
      <c r="M578" s="256"/>
      <c r="N578" s="257"/>
      <c r="O578" s="258"/>
      <c r="P578" s="258"/>
      <c r="Q578" s="258"/>
      <c r="R578" s="258"/>
      <c r="S578" s="258"/>
      <c r="T578" s="258"/>
      <c r="U578" s="258"/>
      <c r="V578" s="258"/>
      <c r="W578" s="258"/>
      <c r="X578" s="259"/>
      <c r="Y578" s="12"/>
      <c r="Z578" s="12"/>
      <c r="AA578" s="12"/>
      <c r="AB578" s="12"/>
      <c r="AC578" s="12"/>
      <c r="AD578" s="12"/>
      <c r="AE578" s="12"/>
      <c r="AT578" s="260" t="s">
        <v>149</v>
      </c>
      <c r="AU578" s="260" t="s">
        <v>85</v>
      </c>
      <c r="AV578" s="12" t="s">
        <v>85</v>
      </c>
      <c r="AW578" s="12" t="s">
        <v>5</v>
      </c>
      <c r="AX578" s="12" t="s">
        <v>77</v>
      </c>
      <c r="AY578" s="260" t="s">
        <v>139</v>
      </c>
    </row>
    <row r="579" s="13" customFormat="1">
      <c r="A579" s="13"/>
      <c r="B579" s="261"/>
      <c r="C579" s="262"/>
      <c r="D579" s="247" t="s">
        <v>149</v>
      </c>
      <c r="E579" s="263" t="s">
        <v>1</v>
      </c>
      <c r="F579" s="264" t="s">
        <v>509</v>
      </c>
      <c r="G579" s="262"/>
      <c r="H579" s="265">
        <v>7.2000000000000002</v>
      </c>
      <c r="I579" s="266"/>
      <c r="J579" s="266"/>
      <c r="K579" s="262"/>
      <c r="L579" s="262"/>
      <c r="M579" s="267"/>
      <c r="N579" s="268"/>
      <c r="O579" s="269"/>
      <c r="P579" s="269"/>
      <c r="Q579" s="269"/>
      <c r="R579" s="269"/>
      <c r="S579" s="269"/>
      <c r="T579" s="269"/>
      <c r="U579" s="269"/>
      <c r="V579" s="269"/>
      <c r="W579" s="269"/>
      <c r="X579" s="270"/>
      <c r="Y579" s="13"/>
      <c r="Z579" s="13"/>
      <c r="AA579" s="13"/>
      <c r="AB579" s="13"/>
      <c r="AC579" s="13"/>
      <c r="AD579" s="13"/>
      <c r="AE579" s="13"/>
      <c r="AT579" s="271" t="s">
        <v>149</v>
      </c>
      <c r="AU579" s="271" t="s">
        <v>85</v>
      </c>
      <c r="AV579" s="13" t="s">
        <v>87</v>
      </c>
      <c r="AW579" s="13" t="s">
        <v>5</v>
      </c>
      <c r="AX579" s="13" t="s">
        <v>77</v>
      </c>
      <c r="AY579" s="271" t="s">
        <v>139</v>
      </c>
    </row>
    <row r="580" s="12" customFormat="1">
      <c r="A580" s="12"/>
      <c r="B580" s="251"/>
      <c r="C580" s="252"/>
      <c r="D580" s="247" t="s">
        <v>149</v>
      </c>
      <c r="E580" s="253" t="s">
        <v>1</v>
      </c>
      <c r="F580" s="254" t="s">
        <v>853</v>
      </c>
      <c r="G580" s="252"/>
      <c r="H580" s="253" t="s">
        <v>1</v>
      </c>
      <c r="I580" s="255"/>
      <c r="J580" s="255"/>
      <c r="K580" s="252"/>
      <c r="L580" s="252"/>
      <c r="M580" s="256"/>
      <c r="N580" s="257"/>
      <c r="O580" s="258"/>
      <c r="P580" s="258"/>
      <c r="Q580" s="258"/>
      <c r="R580" s="258"/>
      <c r="S580" s="258"/>
      <c r="T580" s="258"/>
      <c r="U580" s="258"/>
      <c r="V580" s="258"/>
      <c r="W580" s="258"/>
      <c r="X580" s="259"/>
      <c r="Y580" s="12"/>
      <c r="Z580" s="12"/>
      <c r="AA580" s="12"/>
      <c r="AB580" s="12"/>
      <c r="AC580" s="12"/>
      <c r="AD580" s="12"/>
      <c r="AE580" s="12"/>
      <c r="AT580" s="260" t="s">
        <v>149</v>
      </c>
      <c r="AU580" s="260" t="s">
        <v>85</v>
      </c>
      <c r="AV580" s="12" t="s">
        <v>85</v>
      </c>
      <c r="AW580" s="12" t="s">
        <v>5</v>
      </c>
      <c r="AX580" s="12" t="s">
        <v>77</v>
      </c>
      <c r="AY580" s="260" t="s">
        <v>139</v>
      </c>
    </row>
    <row r="581" s="13" customFormat="1">
      <c r="A581" s="13"/>
      <c r="B581" s="261"/>
      <c r="C581" s="262"/>
      <c r="D581" s="247" t="s">
        <v>149</v>
      </c>
      <c r="E581" s="263" t="s">
        <v>1</v>
      </c>
      <c r="F581" s="264" t="s">
        <v>509</v>
      </c>
      <c r="G581" s="262"/>
      <c r="H581" s="265">
        <v>7.2000000000000002</v>
      </c>
      <c r="I581" s="266"/>
      <c r="J581" s="266"/>
      <c r="K581" s="262"/>
      <c r="L581" s="262"/>
      <c r="M581" s="267"/>
      <c r="N581" s="268"/>
      <c r="O581" s="269"/>
      <c r="P581" s="269"/>
      <c r="Q581" s="269"/>
      <c r="R581" s="269"/>
      <c r="S581" s="269"/>
      <c r="T581" s="269"/>
      <c r="U581" s="269"/>
      <c r="V581" s="269"/>
      <c r="W581" s="269"/>
      <c r="X581" s="270"/>
      <c r="Y581" s="13"/>
      <c r="Z581" s="13"/>
      <c r="AA581" s="13"/>
      <c r="AB581" s="13"/>
      <c r="AC581" s="13"/>
      <c r="AD581" s="13"/>
      <c r="AE581" s="13"/>
      <c r="AT581" s="271" t="s">
        <v>149</v>
      </c>
      <c r="AU581" s="271" t="s">
        <v>85</v>
      </c>
      <c r="AV581" s="13" t="s">
        <v>87</v>
      </c>
      <c r="AW581" s="13" t="s">
        <v>5</v>
      </c>
      <c r="AX581" s="13" t="s">
        <v>77</v>
      </c>
      <c r="AY581" s="271" t="s">
        <v>139</v>
      </c>
    </row>
    <row r="582" s="12" customFormat="1">
      <c r="A582" s="12"/>
      <c r="B582" s="251"/>
      <c r="C582" s="252"/>
      <c r="D582" s="247" t="s">
        <v>149</v>
      </c>
      <c r="E582" s="253" t="s">
        <v>1</v>
      </c>
      <c r="F582" s="254" t="s">
        <v>857</v>
      </c>
      <c r="G582" s="252"/>
      <c r="H582" s="253" t="s">
        <v>1</v>
      </c>
      <c r="I582" s="255"/>
      <c r="J582" s="255"/>
      <c r="K582" s="252"/>
      <c r="L582" s="252"/>
      <c r="M582" s="256"/>
      <c r="N582" s="257"/>
      <c r="O582" s="258"/>
      <c r="P582" s="258"/>
      <c r="Q582" s="258"/>
      <c r="R582" s="258"/>
      <c r="S582" s="258"/>
      <c r="T582" s="258"/>
      <c r="U582" s="258"/>
      <c r="V582" s="258"/>
      <c r="W582" s="258"/>
      <c r="X582" s="259"/>
      <c r="Y582" s="12"/>
      <c r="Z582" s="12"/>
      <c r="AA582" s="12"/>
      <c r="AB582" s="12"/>
      <c r="AC582" s="12"/>
      <c r="AD582" s="12"/>
      <c r="AE582" s="12"/>
      <c r="AT582" s="260" t="s">
        <v>149</v>
      </c>
      <c r="AU582" s="260" t="s">
        <v>85</v>
      </c>
      <c r="AV582" s="12" t="s">
        <v>85</v>
      </c>
      <c r="AW582" s="12" t="s">
        <v>5</v>
      </c>
      <c r="AX582" s="12" t="s">
        <v>77</v>
      </c>
      <c r="AY582" s="260" t="s">
        <v>139</v>
      </c>
    </row>
    <row r="583" s="13" customFormat="1">
      <c r="A583" s="13"/>
      <c r="B583" s="261"/>
      <c r="C583" s="262"/>
      <c r="D583" s="247" t="s">
        <v>149</v>
      </c>
      <c r="E583" s="263" t="s">
        <v>1</v>
      </c>
      <c r="F583" s="264" t="s">
        <v>981</v>
      </c>
      <c r="G583" s="262"/>
      <c r="H583" s="265">
        <v>16</v>
      </c>
      <c r="I583" s="266"/>
      <c r="J583" s="266"/>
      <c r="K583" s="262"/>
      <c r="L583" s="262"/>
      <c r="M583" s="267"/>
      <c r="N583" s="268"/>
      <c r="O583" s="269"/>
      <c r="P583" s="269"/>
      <c r="Q583" s="269"/>
      <c r="R583" s="269"/>
      <c r="S583" s="269"/>
      <c r="T583" s="269"/>
      <c r="U583" s="269"/>
      <c r="V583" s="269"/>
      <c r="W583" s="269"/>
      <c r="X583" s="270"/>
      <c r="Y583" s="13"/>
      <c r="Z583" s="13"/>
      <c r="AA583" s="13"/>
      <c r="AB583" s="13"/>
      <c r="AC583" s="13"/>
      <c r="AD583" s="13"/>
      <c r="AE583" s="13"/>
      <c r="AT583" s="271" t="s">
        <v>149</v>
      </c>
      <c r="AU583" s="271" t="s">
        <v>85</v>
      </c>
      <c r="AV583" s="13" t="s">
        <v>87</v>
      </c>
      <c r="AW583" s="13" t="s">
        <v>5</v>
      </c>
      <c r="AX583" s="13" t="s">
        <v>77</v>
      </c>
      <c r="AY583" s="271" t="s">
        <v>139</v>
      </c>
    </row>
    <row r="584" s="14" customFormat="1">
      <c r="A584" s="14"/>
      <c r="B584" s="272"/>
      <c r="C584" s="273"/>
      <c r="D584" s="247" t="s">
        <v>149</v>
      </c>
      <c r="E584" s="274" t="s">
        <v>1</v>
      </c>
      <c r="F584" s="275" t="s">
        <v>154</v>
      </c>
      <c r="G584" s="273"/>
      <c r="H584" s="276">
        <v>37.600000000000001</v>
      </c>
      <c r="I584" s="277"/>
      <c r="J584" s="277"/>
      <c r="K584" s="273"/>
      <c r="L584" s="273"/>
      <c r="M584" s="278"/>
      <c r="N584" s="279"/>
      <c r="O584" s="280"/>
      <c r="P584" s="280"/>
      <c r="Q584" s="280"/>
      <c r="R584" s="280"/>
      <c r="S584" s="280"/>
      <c r="T584" s="280"/>
      <c r="U584" s="280"/>
      <c r="V584" s="280"/>
      <c r="W584" s="280"/>
      <c r="X584" s="281"/>
      <c r="Y584" s="14"/>
      <c r="Z584" s="14"/>
      <c r="AA584" s="14"/>
      <c r="AB584" s="14"/>
      <c r="AC584" s="14"/>
      <c r="AD584" s="14"/>
      <c r="AE584" s="14"/>
      <c r="AT584" s="282" t="s">
        <v>149</v>
      </c>
      <c r="AU584" s="282" t="s">
        <v>85</v>
      </c>
      <c r="AV584" s="14" t="s">
        <v>146</v>
      </c>
      <c r="AW584" s="14" t="s">
        <v>5</v>
      </c>
      <c r="AX584" s="14" t="s">
        <v>85</v>
      </c>
      <c r="AY584" s="282" t="s">
        <v>139</v>
      </c>
    </row>
    <row r="585" s="2" customFormat="1" ht="21.75" customHeight="1">
      <c r="A585" s="37"/>
      <c r="B585" s="38"/>
      <c r="C585" s="283" t="s">
        <v>531</v>
      </c>
      <c r="D585" s="283" t="s">
        <v>409</v>
      </c>
      <c r="E585" s="284" t="s">
        <v>982</v>
      </c>
      <c r="F585" s="285" t="s">
        <v>983</v>
      </c>
      <c r="G585" s="286" t="s">
        <v>143</v>
      </c>
      <c r="H585" s="287">
        <v>22</v>
      </c>
      <c r="I585" s="288"/>
      <c r="J585" s="288"/>
      <c r="K585" s="289">
        <f>ROUND(P585*H585,2)</f>
        <v>0</v>
      </c>
      <c r="L585" s="285" t="s">
        <v>144</v>
      </c>
      <c r="M585" s="43"/>
      <c r="N585" s="290" t="s">
        <v>1</v>
      </c>
      <c r="O585" s="241" t="s">
        <v>40</v>
      </c>
      <c r="P585" s="242">
        <f>I585+J585</f>
        <v>0</v>
      </c>
      <c r="Q585" s="242">
        <f>ROUND(I585*H585,2)</f>
        <v>0</v>
      </c>
      <c r="R585" s="242">
        <f>ROUND(J585*H585,2)</f>
        <v>0</v>
      </c>
      <c r="S585" s="90"/>
      <c r="T585" s="243">
        <f>S585*H585</f>
        <v>0</v>
      </c>
      <c r="U585" s="243">
        <v>0</v>
      </c>
      <c r="V585" s="243">
        <f>U585*H585</f>
        <v>0</v>
      </c>
      <c r="W585" s="243">
        <v>0</v>
      </c>
      <c r="X585" s="244">
        <f>W585*H585</f>
        <v>0</v>
      </c>
      <c r="Y585" s="37"/>
      <c r="Z585" s="37"/>
      <c r="AA585" s="37"/>
      <c r="AB585" s="37"/>
      <c r="AC585" s="37"/>
      <c r="AD585" s="37"/>
      <c r="AE585" s="37"/>
      <c r="AR585" s="245" t="s">
        <v>146</v>
      </c>
      <c r="AT585" s="245" t="s">
        <v>409</v>
      </c>
      <c r="AU585" s="245" t="s">
        <v>85</v>
      </c>
      <c r="AY585" s="16" t="s">
        <v>139</v>
      </c>
      <c r="BE585" s="246">
        <f>IF(O585="základní",K585,0)</f>
        <v>0</v>
      </c>
      <c r="BF585" s="246">
        <f>IF(O585="snížená",K585,0)</f>
        <v>0</v>
      </c>
      <c r="BG585" s="246">
        <f>IF(O585="zákl. přenesená",K585,0)</f>
        <v>0</v>
      </c>
      <c r="BH585" s="246">
        <f>IF(O585="sníž. přenesená",K585,0)</f>
        <v>0</v>
      </c>
      <c r="BI585" s="246">
        <f>IF(O585="nulová",K585,0)</f>
        <v>0</v>
      </c>
      <c r="BJ585" s="16" t="s">
        <v>85</v>
      </c>
      <c r="BK585" s="246">
        <f>ROUND(P585*H585,2)</f>
        <v>0</v>
      </c>
      <c r="BL585" s="16" t="s">
        <v>146</v>
      </c>
      <c r="BM585" s="245" t="s">
        <v>984</v>
      </c>
    </row>
    <row r="586" s="2" customFormat="1">
      <c r="A586" s="37"/>
      <c r="B586" s="38"/>
      <c r="C586" s="39"/>
      <c r="D586" s="247" t="s">
        <v>148</v>
      </c>
      <c r="E586" s="39"/>
      <c r="F586" s="248" t="s">
        <v>985</v>
      </c>
      <c r="G586" s="39"/>
      <c r="H586" s="39"/>
      <c r="I586" s="144"/>
      <c r="J586" s="144"/>
      <c r="K586" s="39"/>
      <c r="L586" s="39"/>
      <c r="M586" s="43"/>
      <c r="N586" s="249"/>
      <c r="O586" s="250"/>
      <c r="P586" s="90"/>
      <c r="Q586" s="90"/>
      <c r="R586" s="90"/>
      <c r="S586" s="90"/>
      <c r="T586" s="90"/>
      <c r="U586" s="90"/>
      <c r="V586" s="90"/>
      <c r="W586" s="90"/>
      <c r="X586" s="91"/>
      <c r="Y586" s="37"/>
      <c r="Z586" s="37"/>
      <c r="AA586" s="37"/>
      <c r="AB586" s="37"/>
      <c r="AC586" s="37"/>
      <c r="AD586" s="37"/>
      <c r="AE586" s="37"/>
      <c r="AT586" s="16" t="s">
        <v>148</v>
      </c>
      <c r="AU586" s="16" t="s">
        <v>85</v>
      </c>
    </row>
    <row r="587" s="12" customFormat="1">
      <c r="A587" s="12"/>
      <c r="B587" s="251"/>
      <c r="C587" s="252"/>
      <c r="D587" s="247" t="s">
        <v>149</v>
      </c>
      <c r="E587" s="253" t="s">
        <v>1</v>
      </c>
      <c r="F587" s="254" t="s">
        <v>821</v>
      </c>
      <c r="G587" s="252"/>
      <c r="H587" s="253" t="s">
        <v>1</v>
      </c>
      <c r="I587" s="255"/>
      <c r="J587" s="255"/>
      <c r="K587" s="252"/>
      <c r="L587" s="252"/>
      <c r="M587" s="256"/>
      <c r="N587" s="257"/>
      <c r="O587" s="258"/>
      <c r="P587" s="258"/>
      <c r="Q587" s="258"/>
      <c r="R587" s="258"/>
      <c r="S587" s="258"/>
      <c r="T587" s="258"/>
      <c r="U587" s="258"/>
      <c r="V587" s="258"/>
      <c r="W587" s="258"/>
      <c r="X587" s="259"/>
      <c r="Y587" s="12"/>
      <c r="Z587" s="12"/>
      <c r="AA587" s="12"/>
      <c r="AB587" s="12"/>
      <c r="AC587" s="12"/>
      <c r="AD587" s="12"/>
      <c r="AE587" s="12"/>
      <c r="AT587" s="260" t="s">
        <v>149</v>
      </c>
      <c r="AU587" s="260" t="s">
        <v>85</v>
      </c>
      <c r="AV587" s="12" t="s">
        <v>85</v>
      </c>
      <c r="AW587" s="12" t="s">
        <v>5</v>
      </c>
      <c r="AX587" s="12" t="s">
        <v>77</v>
      </c>
      <c r="AY587" s="260" t="s">
        <v>139</v>
      </c>
    </row>
    <row r="588" s="13" customFormat="1">
      <c r="A588" s="13"/>
      <c r="B588" s="261"/>
      <c r="C588" s="262"/>
      <c r="D588" s="247" t="s">
        <v>149</v>
      </c>
      <c r="E588" s="263" t="s">
        <v>1</v>
      </c>
      <c r="F588" s="264" t="s">
        <v>342</v>
      </c>
      <c r="G588" s="262"/>
      <c r="H588" s="265">
        <v>16</v>
      </c>
      <c r="I588" s="266"/>
      <c r="J588" s="266"/>
      <c r="K588" s="262"/>
      <c r="L588" s="262"/>
      <c r="M588" s="267"/>
      <c r="N588" s="268"/>
      <c r="O588" s="269"/>
      <c r="P588" s="269"/>
      <c r="Q588" s="269"/>
      <c r="R588" s="269"/>
      <c r="S588" s="269"/>
      <c r="T588" s="269"/>
      <c r="U588" s="269"/>
      <c r="V588" s="269"/>
      <c r="W588" s="269"/>
      <c r="X588" s="270"/>
      <c r="Y588" s="13"/>
      <c r="Z588" s="13"/>
      <c r="AA588" s="13"/>
      <c r="AB588" s="13"/>
      <c r="AC588" s="13"/>
      <c r="AD588" s="13"/>
      <c r="AE588" s="13"/>
      <c r="AT588" s="271" t="s">
        <v>149</v>
      </c>
      <c r="AU588" s="271" t="s">
        <v>85</v>
      </c>
      <c r="AV588" s="13" t="s">
        <v>87</v>
      </c>
      <c r="AW588" s="13" t="s">
        <v>5</v>
      </c>
      <c r="AX588" s="13" t="s">
        <v>77</v>
      </c>
      <c r="AY588" s="271" t="s">
        <v>139</v>
      </c>
    </row>
    <row r="589" s="12" customFormat="1">
      <c r="A589" s="12"/>
      <c r="B589" s="251"/>
      <c r="C589" s="252"/>
      <c r="D589" s="247" t="s">
        <v>149</v>
      </c>
      <c r="E589" s="253" t="s">
        <v>1</v>
      </c>
      <c r="F589" s="254" t="s">
        <v>822</v>
      </c>
      <c r="G589" s="252"/>
      <c r="H589" s="253" t="s">
        <v>1</v>
      </c>
      <c r="I589" s="255"/>
      <c r="J589" s="255"/>
      <c r="K589" s="252"/>
      <c r="L589" s="252"/>
      <c r="M589" s="256"/>
      <c r="N589" s="257"/>
      <c r="O589" s="258"/>
      <c r="P589" s="258"/>
      <c r="Q589" s="258"/>
      <c r="R589" s="258"/>
      <c r="S589" s="258"/>
      <c r="T589" s="258"/>
      <c r="U589" s="258"/>
      <c r="V589" s="258"/>
      <c r="W589" s="258"/>
      <c r="X589" s="259"/>
      <c r="Y589" s="12"/>
      <c r="Z589" s="12"/>
      <c r="AA589" s="12"/>
      <c r="AB589" s="12"/>
      <c r="AC589" s="12"/>
      <c r="AD589" s="12"/>
      <c r="AE589" s="12"/>
      <c r="AT589" s="260" t="s">
        <v>149</v>
      </c>
      <c r="AU589" s="260" t="s">
        <v>85</v>
      </c>
      <c r="AV589" s="12" t="s">
        <v>85</v>
      </c>
      <c r="AW589" s="12" t="s">
        <v>5</v>
      </c>
      <c r="AX589" s="12" t="s">
        <v>77</v>
      </c>
      <c r="AY589" s="260" t="s">
        <v>139</v>
      </c>
    </row>
    <row r="590" s="13" customFormat="1">
      <c r="A590" s="13"/>
      <c r="B590" s="261"/>
      <c r="C590" s="262"/>
      <c r="D590" s="247" t="s">
        <v>149</v>
      </c>
      <c r="E590" s="263" t="s">
        <v>1</v>
      </c>
      <c r="F590" s="264" t="s">
        <v>225</v>
      </c>
      <c r="G590" s="262"/>
      <c r="H590" s="265">
        <v>6</v>
      </c>
      <c r="I590" s="266"/>
      <c r="J590" s="266"/>
      <c r="K590" s="262"/>
      <c r="L590" s="262"/>
      <c r="M590" s="267"/>
      <c r="N590" s="268"/>
      <c r="O590" s="269"/>
      <c r="P590" s="269"/>
      <c r="Q590" s="269"/>
      <c r="R590" s="269"/>
      <c r="S590" s="269"/>
      <c r="T590" s="269"/>
      <c r="U590" s="269"/>
      <c r="V590" s="269"/>
      <c r="W590" s="269"/>
      <c r="X590" s="270"/>
      <c r="Y590" s="13"/>
      <c r="Z590" s="13"/>
      <c r="AA590" s="13"/>
      <c r="AB590" s="13"/>
      <c r="AC590" s="13"/>
      <c r="AD590" s="13"/>
      <c r="AE590" s="13"/>
      <c r="AT590" s="271" t="s">
        <v>149</v>
      </c>
      <c r="AU590" s="271" t="s">
        <v>85</v>
      </c>
      <c r="AV590" s="13" t="s">
        <v>87</v>
      </c>
      <c r="AW590" s="13" t="s">
        <v>5</v>
      </c>
      <c r="AX590" s="13" t="s">
        <v>77</v>
      </c>
      <c r="AY590" s="271" t="s">
        <v>139</v>
      </c>
    </row>
    <row r="591" s="14" customFormat="1">
      <c r="A591" s="14"/>
      <c r="B591" s="272"/>
      <c r="C591" s="273"/>
      <c r="D591" s="247" t="s">
        <v>149</v>
      </c>
      <c r="E591" s="274" t="s">
        <v>1</v>
      </c>
      <c r="F591" s="275" t="s">
        <v>154</v>
      </c>
      <c r="G591" s="273"/>
      <c r="H591" s="276">
        <v>22</v>
      </c>
      <c r="I591" s="277"/>
      <c r="J591" s="277"/>
      <c r="K591" s="273"/>
      <c r="L591" s="273"/>
      <c r="M591" s="278"/>
      <c r="N591" s="279"/>
      <c r="O591" s="280"/>
      <c r="P591" s="280"/>
      <c r="Q591" s="280"/>
      <c r="R591" s="280"/>
      <c r="S591" s="280"/>
      <c r="T591" s="280"/>
      <c r="U591" s="280"/>
      <c r="V591" s="280"/>
      <c r="W591" s="280"/>
      <c r="X591" s="281"/>
      <c r="Y591" s="14"/>
      <c r="Z591" s="14"/>
      <c r="AA591" s="14"/>
      <c r="AB591" s="14"/>
      <c r="AC591" s="14"/>
      <c r="AD591" s="14"/>
      <c r="AE591" s="14"/>
      <c r="AT591" s="282" t="s">
        <v>149</v>
      </c>
      <c r="AU591" s="282" t="s">
        <v>85</v>
      </c>
      <c r="AV591" s="14" t="s">
        <v>146</v>
      </c>
      <c r="AW591" s="14" t="s">
        <v>5</v>
      </c>
      <c r="AX591" s="14" t="s">
        <v>85</v>
      </c>
      <c r="AY591" s="282" t="s">
        <v>139</v>
      </c>
    </row>
    <row r="592" s="2" customFormat="1" ht="21.75" customHeight="1">
      <c r="A592" s="37"/>
      <c r="B592" s="38"/>
      <c r="C592" s="283" t="s">
        <v>536</v>
      </c>
      <c r="D592" s="283" t="s">
        <v>409</v>
      </c>
      <c r="E592" s="284" t="s">
        <v>986</v>
      </c>
      <c r="F592" s="285" t="s">
        <v>987</v>
      </c>
      <c r="G592" s="286" t="s">
        <v>143</v>
      </c>
      <c r="H592" s="287">
        <v>824</v>
      </c>
      <c r="I592" s="288"/>
      <c r="J592" s="288"/>
      <c r="K592" s="289">
        <f>ROUND(P592*H592,2)</f>
        <v>0</v>
      </c>
      <c r="L592" s="285" t="s">
        <v>144</v>
      </c>
      <c r="M592" s="43"/>
      <c r="N592" s="290" t="s">
        <v>1</v>
      </c>
      <c r="O592" s="241" t="s">
        <v>40</v>
      </c>
      <c r="P592" s="242">
        <f>I592+J592</f>
        <v>0</v>
      </c>
      <c r="Q592" s="242">
        <f>ROUND(I592*H592,2)</f>
        <v>0</v>
      </c>
      <c r="R592" s="242">
        <f>ROUND(J592*H592,2)</f>
        <v>0</v>
      </c>
      <c r="S592" s="90"/>
      <c r="T592" s="243">
        <f>S592*H592</f>
        <v>0</v>
      </c>
      <c r="U592" s="243">
        <v>0</v>
      </c>
      <c r="V592" s="243">
        <f>U592*H592</f>
        <v>0</v>
      </c>
      <c r="W592" s="243">
        <v>0</v>
      </c>
      <c r="X592" s="244">
        <f>W592*H592</f>
        <v>0</v>
      </c>
      <c r="Y592" s="37"/>
      <c r="Z592" s="37"/>
      <c r="AA592" s="37"/>
      <c r="AB592" s="37"/>
      <c r="AC592" s="37"/>
      <c r="AD592" s="37"/>
      <c r="AE592" s="37"/>
      <c r="AR592" s="245" t="s">
        <v>146</v>
      </c>
      <c r="AT592" s="245" t="s">
        <v>409</v>
      </c>
      <c r="AU592" s="245" t="s">
        <v>85</v>
      </c>
      <c r="AY592" s="16" t="s">
        <v>139</v>
      </c>
      <c r="BE592" s="246">
        <f>IF(O592="základní",K592,0)</f>
        <v>0</v>
      </c>
      <c r="BF592" s="246">
        <f>IF(O592="snížená",K592,0)</f>
        <v>0</v>
      </c>
      <c r="BG592" s="246">
        <f>IF(O592="zákl. přenesená",K592,0)</f>
        <v>0</v>
      </c>
      <c r="BH592" s="246">
        <f>IF(O592="sníž. přenesená",K592,0)</f>
        <v>0</v>
      </c>
      <c r="BI592" s="246">
        <f>IF(O592="nulová",K592,0)</f>
        <v>0</v>
      </c>
      <c r="BJ592" s="16" t="s">
        <v>85</v>
      </c>
      <c r="BK592" s="246">
        <f>ROUND(P592*H592,2)</f>
        <v>0</v>
      </c>
      <c r="BL592" s="16" t="s">
        <v>146</v>
      </c>
      <c r="BM592" s="245" t="s">
        <v>988</v>
      </c>
    </row>
    <row r="593" s="2" customFormat="1">
      <c r="A593" s="37"/>
      <c r="B593" s="38"/>
      <c r="C593" s="39"/>
      <c r="D593" s="247" t="s">
        <v>148</v>
      </c>
      <c r="E593" s="39"/>
      <c r="F593" s="248" t="s">
        <v>989</v>
      </c>
      <c r="G593" s="39"/>
      <c r="H593" s="39"/>
      <c r="I593" s="144"/>
      <c r="J593" s="144"/>
      <c r="K593" s="39"/>
      <c r="L593" s="39"/>
      <c r="M593" s="43"/>
      <c r="N593" s="249"/>
      <c r="O593" s="250"/>
      <c r="P593" s="90"/>
      <c r="Q593" s="90"/>
      <c r="R593" s="90"/>
      <c r="S593" s="90"/>
      <c r="T593" s="90"/>
      <c r="U593" s="90"/>
      <c r="V593" s="90"/>
      <c r="W593" s="90"/>
      <c r="X593" s="91"/>
      <c r="Y593" s="37"/>
      <c r="Z593" s="37"/>
      <c r="AA593" s="37"/>
      <c r="AB593" s="37"/>
      <c r="AC593" s="37"/>
      <c r="AD593" s="37"/>
      <c r="AE593" s="37"/>
      <c r="AT593" s="16" t="s">
        <v>148</v>
      </c>
      <c r="AU593" s="16" t="s">
        <v>85</v>
      </c>
    </row>
    <row r="594" s="12" customFormat="1">
      <c r="A594" s="12"/>
      <c r="B594" s="251"/>
      <c r="C594" s="252"/>
      <c r="D594" s="247" t="s">
        <v>149</v>
      </c>
      <c r="E594" s="253" t="s">
        <v>1</v>
      </c>
      <c r="F594" s="254" t="s">
        <v>976</v>
      </c>
      <c r="G594" s="252"/>
      <c r="H594" s="253" t="s">
        <v>1</v>
      </c>
      <c r="I594" s="255"/>
      <c r="J594" s="255"/>
      <c r="K594" s="252"/>
      <c r="L594" s="252"/>
      <c r="M594" s="256"/>
      <c r="N594" s="257"/>
      <c r="O594" s="258"/>
      <c r="P594" s="258"/>
      <c r="Q594" s="258"/>
      <c r="R594" s="258"/>
      <c r="S594" s="258"/>
      <c r="T594" s="258"/>
      <c r="U594" s="258"/>
      <c r="V594" s="258"/>
      <c r="W594" s="258"/>
      <c r="X594" s="259"/>
      <c r="Y594" s="12"/>
      <c r="Z594" s="12"/>
      <c r="AA594" s="12"/>
      <c r="AB594" s="12"/>
      <c r="AC594" s="12"/>
      <c r="AD594" s="12"/>
      <c r="AE594" s="12"/>
      <c r="AT594" s="260" t="s">
        <v>149</v>
      </c>
      <c r="AU594" s="260" t="s">
        <v>85</v>
      </c>
      <c r="AV594" s="12" t="s">
        <v>85</v>
      </c>
      <c r="AW594" s="12" t="s">
        <v>5</v>
      </c>
      <c r="AX594" s="12" t="s">
        <v>77</v>
      </c>
      <c r="AY594" s="260" t="s">
        <v>139</v>
      </c>
    </row>
    <row r="595" s="12" customFormat="1">
      <c r="A595" s="12"/>
      <c r="B595" s="251"/>
      <c r="C595" s="252"/>
      <c r="D595" s="247" t="s">
        <v>149</v>
      </c>
      <c r="E595" s="253" t="s">
        <v>1</v>
      </c>
      <c r="F595" s="254" t="s">
        <v>826</v>
      </c>
      <c r="G595" s="252"/>
      <c r="H595" s="253" t="s">
        <v>1</v>
      </c>
      <c r="I595" s="255"/>
      <c r="J595" s="255"/>
      <c r="K595" s="252"/>
      <c r="L595" s="252"/>
      <c r="M595" s="256"/>
      <c r="N595" s="257"/>
      <c r="O595" s="258"/>
      <c r="P595" s="258"/>
      <c r="Q595" s="258"/>
      <c r="R595" s="258"/>
      <c r="S595" s="258"/>
      <c r="T595" s="258"/>
      <c r="U595" s="258"/>
      <c r="V595" s="258"/>
      <c r="W595" s="258"/>
      <c r="X595" s="259"/>
      <c r="Y595" s="12"/>
      <c r="Z595" s="12"/>
      <c r="AA595" s="12"/>
      <c r="AB595" s="12"/>
      <c r="AC595" s="12"/>
      <c r="AD595" s="12"/>
      <c r="AE595" s="12"/>
      <c r="AT595" s="260" t="s">
        <v>149</v>
      </c>
      <c r="AU595" s="260" t="s">
        <v>85</v>
      </c>
      <c r="AV595" s="12" t="s">
        <v>85</v>
      </c>
      <c r="AW595" s="12" t="s">
        <v>5</v>
      </c>
      <c r="AX595" s="12" t="s">
        <v>77</v>
      </c>
      <c r="AY595" s="260" t="s">
        <v>139</v>
      </c>
    </row>
    <row r="596" s="13" customFormat="1">
      <c r="A596" s="13"/>
      <c r="B596" s="261"/>
      <c r="C596" s="262"/>
      <c r="D596" s="247" t="s">
        <v>149</v>
      </c>
      <c r="E596" s="263" t="s">
        <v>1</v>
      </c>
      <c r="F596" s="264" t="s">
        <v>990</v>
      </c>
      <c r="G596" s="262"/>
      <c r="H596" s="265">
        <v>824</v>
      </c>
      <c r="I596" s="266"/>
      <c r="J596" s="266"/>
      <c r="K596" s="262"/>
      <c r="L596" s="262"/>
      <c r="M596" s="267"/>
      <c r="N596" s="268"/>
      <c r="O596" s="269"/>
      <c r="P596" s="269"/>
      <c r="Q596" s="269"/>
      <c r="R596" s="269"/>
      <c r="S596" s="269"/>
      <c r="T596" s="269"/>
      <c r="U596" s="269"/>
      <c r="V596" s="269"/>
      <c r="W596" s="269"/>
      <c r="X596" s="270"/>
      <c r="Y596" s="13"/>
      <c r="Z596" s="13"/>
      <c r="AA596" s="13"/>
      <c r="AB596" s="13"/>
      <c r="AC596" s="13"/>
      <c r="AD596" s="13"/>
      <c r="AE596" s="13"/>
      <c r="AT596" s="271" t="s">
        <v>149</v>
      </c>
      <c r="AU596" s="271" t="s">
        <v>85</v>
      </c>
      <c r="AV596" s="13" t="s">
        <v>87</v>
      </c>
      <c r="AW596" s="13" t="s">
        <v>5</v>
      </c>
      <c r="AX596" s="13" t="s">
        <v>77</v>
      </c>
      <c r="AY596" s="271" t="s">
        <v>139</v>
      </c>
    </row>
    <row r="597" s="14" customFormat="1">
      <c r="A597" s="14"/>
      <c r="B597" s="272"/>
      <c r="C597" s="273"/>
      <c r="D597" s="247" t="s">
        <v>149</v>
      </c>
      <c r="E597" s="274" t="s">
        <v>1</v>
      </c>
      <c r="F597" s="275" t="s">
        <v>154</v>
      </c>
      <c r="G597" s="273"/>
      <c r="H597" s="276">
        <v>824</v>
      </c>
      <c r="I597" s="277"/>
      <c r="J597" s="277"/>
      <c r="K597" s="273"/>
      <c r="L597" s="273"/>
      <c r="M597" s="278"/>
      <c r="N597" s="279"/>
      <c r="O597" s="280"/>
      <c r="P597" s="280"/>
      <c r="Q597" s="280"/>
      <c r="R597" s="280"/>
      <c r="S597" s="280"/>
      <c r="T597" s="280"/>
      <c r="U597" s="280"/>
      <c r="V597" s="280"/>
      <c r="W597" s="280"/>
      <c r="X597" s="281"/>
      <c r="Y597" s="14"/>
      <c r="Z597" s="14"/>
      <c r="AA597" s="14"/>
      <c r="AB597" s="14"/>
      <c r="AC597" s="14"/>
      <c r="AD597" s="14"/>
      <c r="AE597" s="14"/>
      <c r="AT597" s="282" t="s">
        <v>149</v>
      </c>
      <c r="AU597" s="282" t="s">
        <v>85</v>
      </c>
      <c r="AV597" s="14" t="s">
        <v>146</v>
      </c>
      <c r="AW597" s="14" t="s">
        <v>5</v>
      </c>
      <c r="AX597" s="14" t="s">
        <v>85</v>
      </c>
      <c r="AY597" s="282" t="s">
        <v>139</v>
      </c>
    </row>
    <row r="598" s="2" customFormat="1" ht="21.75" customHeight="1">
      <c r="A598" s="37"/>
      <c r="B598" s="38"/>
      <c r="C598" s="283" t="s">
        <v>541</v>
      </c>
      <c r="D598" s="283" t="s">
        <v>409</v>
      </c>
      <c r="E598" s="284" t="s">
        <v>518</v>
      </c>
      <c r="F598" s="285" t="s">
        <v>519</v>
      </c>
      <c r="G598" s="286" t="s">
        <v>443</v>
      </c>
      <c r="H598" s="287">
        <v>0.46200000000000002</v>
      </c>
      <c r="I598" s="288"/>
      <c r="J598" s="288"/>
      <c r="K598" s="289">
        <f>ROUND(P598*H598,2)</f>
        <v>0</v>
      </c>
      <c r="L598" s="285" t="s">
        <v>144</v>
      </c>
      <c r="M598" s="43"/>
      <c r="N598" s="290" t="s">
        <v>1</v>
      </c>
      <c r="O598" s="241" t="s">
        <v>40</v>
      </c>
      <c r="P598" s="242">
        <f>I598+J598</f>
        <v>0</v>
      </c>
      <c r="Q598" s="242">
        <f>ROUND(I598*H598,2)</f>
        <v>0</v>
      </c>
      <c r="R598" s="242">
        <f>ROUND(J598*H598,2)</f>
        <v>0</v>
      </c>
      <c r="S598" s="90"/>
      <c r="T598" s="243">
        <f>S598*H598</f>
        <v>0</v>
      </c>
      <c r="U598" s="243">
        <v>0</v>
      </c>
      <c r="V598" s="243">
        <f>U598*H598</f>
        <v>0</v>
      </c>
      <c r="W598" s="243">
        <v>0</v>
      </c>
      <c r="X598" s="244">
        <f>W598*H598</f>
        <v>0</v>
      </c>
      <c r="Y598" s="37"/>
      <c r="Z598" s="37"/>
      <c r="AA598" s="37"/>
      <c r="AB598" s="37"/>
      <c r="AC598" s="37"/>
      <c r="AD598" s="37"/>
      <c r="AE598" s="37"/>
      <c r="AR598" s="245" t="s">
        <v>146</v>
      </c>
      <c r="AT598" s="245" t="s">
        <v>409</v>
      </c>
      <c r="AU598" s="245" t="s">
        <v>85</v>
      </c>
      <c r="AY598" s="16" t="s">
        <v>139</v>
      </c>
      <c r="BE598" s="246">
        <f>IF(O598="základní",K598,0)</f>
        <v>0</v>
      </c>
      <c r="BF598" s="246">
        <f>IF(O598="snížená",K598,0)</f>
        <v>0</v>
      </c>
      <c r="BG598" s="246">
        <f>IF(O598="zákl. přenesená",K598,0)</f>
        <v>0</v>
      </c>
      <c r="BH598" s="246">
        <f>IF(O598="sníž. přenesená",K598,0)</f>
        <v>0</v>
      </c>
      <c r="BI598" s="246">
        <f>IF(O598="nulová",K598,0)</f>
        <v>0</v>
      </c>
      <c r="BJ598" s="16" t="s">
        <v>85</v>
      </c>
      <c r="BK598" s="246">
        <f>ROUND(P598*H598,2)</f>
        <v>0</v>
      </c>
      <c r="BL598" s="16" t="s">
        <v>146</v>
      </c>
      <c r="BM598" s="245" t="s">
        <v>991</v>
      </c>
    </row>
    <row r="599" s="2" customFormat="1">
      <c r="A599" s="37"/>
      <c r="B599" s="38"/>
      <c r="C599" s="39"/>
      <c r="D599" s="247" t="s">
        <v>148</v>
      </c>
      <c r="E599" s="39"/>
      <c r="F599" s="248" t="s">
        <v>521</v>
      </c>
      <c r="G599" s="39"/>
      <c r="H599" s="39"/>
      <c r="I599" s="144"/>
      <c r="J599" s="144"/>
      <c r="K599" s="39"/>
      <c r="L599" s="39"/>
      <c r="M599" s="43"/>
      <c r="N599" s="249"/>
      <c r="O599" s="250"/>
      <c r="P599" s="90"/>
      <c r="Q599" s="90"/>
      <c r="R599" s="90"/>
      <c r="S599" s="90"/>
      <c r="T599" s="90"/>
      <c r="U599" s="90"/>
      <c r="V599" s="90"/>
      <c r="W599" s="90"/>
      <c r="X599" s="91"/>
      <c r="Y599" s="37"/>
      <c r="Z599" s="37"/>
      <c r="AA599" s="37"/>
      <c r="AB599" s="37"/>
      <c r="AC599" s="37"/>
      <c r="AD599" s="37"/>
      <c r="AE599" s="37"/>
      <c r="AT599" s="16" t="s">
        <v>148</v>
      </c>
      <c r="AU599" s="16" t="s">
        <v>85</v>
      </c>
    </row>
    <row r="600" s="12" customFormat="1">
      <c r="A600" s="12"/>
      <c r="B600" s="251"/>
      <c r="C600" s="252"/>
      <c r="D600" s="247" t="s">
        <v>149</v>
      </c>
      <c r="E600" s="253" t="s">
        <v>1</v>
      </c>
      <c r="F600" s="254" t="s">
        <v>992</v>
      </c>
      <c r="G600" s="252"/>
      <c r="H600" s="253" t="s">
        <v>1</v>
      </c>
      <c r="I600" s="255"/>
      <c r="J600" s="255"/>
      <c r="K600" s="252"/>
      <c r="L600" s="252"/>
      <c r="M600" s="256"/>
      <c r="N600" s="257"/>
      <c r="O600" s="258"/>
      <c r="P600" s="258"/>
      <c r="Q600" s="258"/>
      <c r="R600" s="258"/>
      <c r="S600" s="258"/>
      <c r="T600" s="258"/>
      <c r="U600" s="258"/>
      <c r="V600" s="258"/>
      <c r="W600" s="258"/>
      <c r="X600" s="259"/>
      <c r="Y600" s="12"/>
      <c r="Z600" s="12"/>
      <c r="AA600" s="12"/>
      <c r="AB600" s="12"/>
      <c r="AC600" s="12"/>
      <c r="AD600" s="12"/>
      <c r="AE600" s="12"/>
      <c r="AT600" s="260" t="s">
        <v>149</v>
      </c>
      <c r="AU600" s="260" t="s">
        <v>85</v>
      </c>
      <c r="AV600" s="12" t="s">
        <v>85</v>
      </c>
      <c r="AW600" s="12" t="s">
        <v>5</v>
      </c>
      <c r="AX600" s="12" t="s">
        <v>77</v>
      </c>
      <c r="AY600" s="260" t="s">
        <v>139</v>
      </c>
    </row>
    <row r="601" s="13" customFormat="1">
      <c r="A601" s="13"/>
      <c r="B601" s="261"/>
      <c r="C601" s="262"/>
      <c r="D601" s="247" t="s">
        <v>149</v>
      </c>
      <c r="E601" s="263" t="s">
        <v>1</v>
      </c>
      <c r="F601" s="264" t="s">
        <v>993</v>
      </c>
      <c r="G601" s="262"/>
      <c r="H601" s="265">
        <v>0.46200000000000002</v>
      </c>
      <c r="I601" s="266"/>
      <c r="J601" s="266"/>
      <c r="K601" s="262"/>
      <c r="L601" s="262"/>
      <c r="M601" s="267"/>
      <c r="N601" s="268"/>
      <c r="O601" s="269"/>
      <c r="P601" s="269"/>
      <c r="Q601" s="269"/>
      <c r="R601" s="269"/>
      <c r="S601" s="269"/>
      <c r="T601" s="269"/>
      <c r="U601" s="269"/>
      <c r="V601" s="269"/>
      <c r="W601" s="269"/>
      <c r="X601" s="270"/>
      <c r="Y601" s="13"/>
      <c r="Z601" s="13"/>
      <c r="AA601" s="13"/>
      <c r="AB601" s="13"/>
      <c r="AC601" s="13"/>
      <c r="AD601" s="13"/>
      <c r="AE601" s="13"/>
      <c r="AT601" s="271" t="s">
        <v>149</v>
      </c>
      <c r="AU601" s="271" t="s">
        <v>85</v>
      </c>
      <c r="AV601" s="13" t="s">
        <v>87</v>
      </c>
      <c r="AW601" s="13" t="s">
        <v>5</v>
      </c>
      <c r="AX601" s="13" t="s">
        <v>77</v>
      </c>
      <c r="AY601" s="271" t="s">
        <v>139</v>
      </c>
    </row>
    <row r="602" s="14" customFormat="1">
      <c r="A602" s="14"/>
      <c r="B602" s="272"/>
      <c r="C602" s="273"/>
      <c r="D602" s="247" t="s">
        <v>149</v>
      </c>
      <c r="E602" s="274" t="s">
        <v>1</v>
      </c>
      <c r="F602" s="275" t="s">
        <v>154</v>
      </c>
      <c r="G602" s="273"/>
      <c r="H602" s="276">
        <v>0.46200000000000002</v>
      </c>
      <c r="I602" s="277"/>
      <c r="J602" s="277"/>
      <c r="K602" s="273"/>
      <c r="L602" s="273"/>
      <c r="M602" s="278"/>
      <c r="N602" s="279"/>
      <c r="O602" s="280"/>
      <c r="P602" s="280"/>
      <c r="Q602" s="280"/>
      <c r="R602" s="280"/>
      <c r="S602" s="280"/>
      <c r="T602" s="280"/>
      <c r="U602" s="280"/>
      <c r="V602" s="280"/>
      <c r="W602" s="280"/>
      <c r="X602" s="281"/>
      <c r="Y602" s="14"/>
      <c r="Z602" s="14"/>
      <c r="AA602" s="14"/>
      <c r="AB602" s="14"/>
      <c r="AC602" s="14"/>
      <c r="AD602" s="14"/>
      <c r="AE602" s="14"/>
      <c r="AT602" s="282" t="s">
        <v>149</v>
      </c>
      <c r="AU602" s="282" t="s">
        <v>85</v>
      </c>
      <c r="AV602" s="14" t="s">
        <v>146</v>
      </c>
      <c r="AW602" s="14" t="s">
        <v>5</v>
      </c>
      <c r="AX602" s="14" t="s">
        <v>85</v>
      </c>
      <c r="AY602" s="282" t="s">
        <v>139</v>
      </c>
    </row>
    <row r="603" s="2" customFormat="1" ht="21.75" customHeight="1">
      <c r="A603" s="37"/>
      <c r="B603" s="38"/>
      <c r="C603" s="283" t="s">
        <v>546</v>
      </c>
      <c r="D603" s="283" t="s">
        <v>409</v>
      </c>
      <c r="E603" s="284" t="s">
        <v>525</v>
      </c>
      <c r="F603" s="285" t="s">
        <v>526</v>
      </c>
      <c r="G603" s="286" t="s">
        <v>143</v>
      </c>
      <c r="H603" s="287">
        <v>249.69200000000001</v>
      </c>
      <c r="I603" s="288"/>
      <c r="J603" s="288"/>
      <c r="K603" s="289">
        <f>ROUND(P603*H603,2)</f>
        <v>0</v>
      </c>
      <c r="L603" s="285" t="s">
        <v>144</v>
      </c>
      <c r="M603" s="43"/>
      <c r="N603" s="290" t="s">
        <v>1</v>
      </c>
      <c r="O603" s="241" t="s">
        <v>40</v>
      </c>
      <c r="P603" s="242">
        <f>I603+J603</f>
        <v>0</v>
      </c>
      <c r="Q603" s="242">
        <f>ROUND(I603*H603,2)</f>
        <v>0</v>
      </c>
      <c r="R603" s="242">
        <f>ROUND(J603*H603,2)</f>
        <v>0</v>
      </c>
      <c r="S603" s="90"/>
      <c r="T603" s="243">
        <f>S603*H603</f>
        <v>0</v>
      </c>
      <c r="U603" s="243">
        <v>0</v>
      </c>
      <c r="V603" s="243">
        <f>U603*H603</f>
        <v>0</v>
      </c>
      <c r="W603" s="243">
        <v>0</v>
      </c>
      <c r="X603" s="244">
        <f>W603*H603</f>
        <v>0</v>
      </c>
      <c r="Y603" s="37"/>
      <c r="Z603" s="37"/>
      <c r="AA603" s="37"/>
      <c r="AB603" s="37"/>
      <c r="AC603" s="37"/>
      <c r="AD603" s="37"/>
      <c r="AE603" s="37"/>
      <c r="AR603" s="245" t="s">
        <v>146</v>
      </c>
      <c r="AT603" s="245" t="s">
        <v>409</v>
      </c>
      <c r="AU603" s="245" t="s">
        <v>85</v>
      </c>
      <c r="AY603" s="16" t="s">
        <v>139</v>
      </c>
      <c r="BE603" s="246">
        <f>IF(O603="základní",K603,0)</f>
        <v>0</v>
      </c>
      <c r="BF603" s="246">
        <f>IF(O603="snížená",K603,0)</f>
        <v>0</v>
      </c>
      <c r="BG603" s="246">
        <f>IF(O603="zákl. přenesená",K603,0)</f>
        <v>0</v>
      </c>
      <c r="BH603" s="246">
        <f>IF(O603="sníž. přenesená",K603,0)</f>
        <v>0</v>
      </c>
      <c r="BI603" s="246">
        <f>IF(O603="nulová",K603,0)</f>
        <v>0</v>
      </c>
      <c r="BJ603" s="16" t="s">
        <v>85</v>
      </c>
      <c r="BK603" s="246">
        <f>ROUND(P603*H603,2)</f>
        <v>0</v>
      </c>
      <c r="BL603" s="16" t="s">
        <v>146</v>
      </c>
      <c r="BM603" s="245" t="s">
        <v>994</v>
      </c>
    </row>
    <row r="604" s="2" customFormat="1">
      <c r="A604" s="37"/>
      <c r="B604" s="38"/>
      <c r="C604" s="39"/>
      <c r="D604" s="247" t="s">
        <v>148</v>
      </c>
      <c r="E604" s="39"/>
      <c r="F604" s="248" t="s">
        <v>528</v>
      </c>
      <c r="G604" s="39"/>
      <c r="H604" s="39"/>
      <c r="I604" s="144"/>
      <c r="J604" s="144"/>
      <c r="K604" s="39"/>
      <c r="L604" s="39"/>
      <c r="M604" s="43"/>
      <c r="N604" s="249"/>
      <c r="O604" s="250"/>
      <c r="P604" s="90"/>
      <c r="Q604" s="90"/>
      <c r="R604" s="90"/>
      <c r="S604" s="90"/>
      <c r="T604" s="90"/>
      <c r="U604" s="90"/>
      <c r="V604" s="90"/>
      <c r="W604" s="90"/>
      <c r="X604" s="91"/>
      <c r="Y604" s="37"/>
      <c r="Z604" s="37"/>
      <c r="AA604" s="37"/>
      <c r="AB604" s="37"/>
      <c r="AC604" s="37"/>
      <c r="AD604" s="37"/>
      <c r="AE604" s="37"/>
      <c r="AT604" s="16" t="s">
        <v>148</v>
      </c>
      <c r="AU604" s="16" t="s">
        <v>85</v>
      </c>
    </row>
    <row r="605" s="12" customFormat="1">
      <c r="A605" s="12"/>
      <c r="B605" s="251"/>
      <c r="C605" s="252"/>
      <c r="D605" s="247" t="s">
        <v>149</v>
      </c>
      <c r="E605" s="253" t="s">
        <v>1</v>
      </c>
      <c r="F605" s="254" t="s">
        <v>995</v>
      </c>
      <c r="G605" s="252"/>
      <c r="H605" s="253" t="s">
        <v>1</v>
      </c>
      <c r="I605" s="255"/>
      <c r="J605" s="255"/>
      <c r="K605" s="252"/>
      <c r="L605" s="252"/>
      <c r="M605" s="256"/>
      <c r="N605" s="257"/>
      <c r="O605" s="258"/>
      <c r="P605" s="258"/>
      <c r="Q605" s="258"/>
      <c r="R605" s="258"/>
      <c r="S605" s="258"/>
      <c r="T605" s="258"/>
      <c r="U605" s="258"/>
      <c r="V605" s="258"/>
      <c r="W605" s="258"/>
      <c r="X605" s="259"/>
      <c r="Y605" s="12"/>
      <c r="Z605" s="12"/>
      <c r="AA605" s="12"/>
      <c r="AB605" s="12"/>
      <c r="AC605" s="12"/>
      <c r="AD605" s="12"/>
      <c r="AE605" s="12"/>
      <c r="AT605" s="260" t="s">
        <v>149</v>
      </c>
      <c r="AU605" s="260" t="s">
        <v>85</v>
      </c>
      <c r="AV605" s="12" t="s">
        <v>85</v>
      </c>
      <c r="AW605" s="12" t="s">
        <v>5</v>
      </c>
      <c r="AX605" s="12" t="s">
        <v>77</v>
      </c>
      <c r="AY605" s="260" t="s">
        <v>139</v>
      </c>
    </row>
    <row r="606" s="13" customFormat="1">
      <c r="A606" s="13"/>
      <c r="B606" s="261"/>
      <c r="C606" s="262"/>
      <c r="D606" s="247" t="s">
        <v>149</v>
      </c>
      <c r="E606" s="263" t="s">
        <v>1</v>
      </c>
      <c r="F606" s="264" t="s">
        <v>996</v>
      </c>
      <c r="G606" s="262"/>
      <c r="H606" s="265">
        <v>249.69200000000001</v>
      </c>
      <c r="I606" s="266"/>
      <c r="J606" s="266"/>
      <c r="K606" s="262"/>
      <c r="L606" s="262"/>
      <c r="M606" s="267"/>
      <c r="N606" s="268"/>
      <c r="O606" s="269"/>
      <c r="P606" s="269"/>
      <c r="Q606" s="269"/>
      <c r="R606" s="269"/>
      <c r="S606" s="269"/>
      <c r="T606" s="269"/>
      <c r="U606" s="269"/>
      <c r="V606" s="269"/>
      <c r="W606" s="269"/>
      <c r="X606" s="270"/>
      <c r="Y606" s="13"/>
      <c r="Z606" s="13"/>
      <c r="AA606" s="13"/>
      <c r="AB606" s="13"/>
      <c r="AC606" s="13"/>
      <c r="AD606" s="13"/>
      <c r="AE606" s="13"/>
      <c r="AT606" s="271" t="s">
        <v>149</v>
      </c>
      <c r="AU606" s="271" t="s">
        <v>85</v>
      </c>
      <c r="AV606" s="13" t="s">
        <v>87</v>
      </c>
      <c r="AW606" s="13" t="s">
        <v>5</v>
      </c>
      <c r="AX606" s="13" t="s">
        <v>77</v>
      </c>
      <c r="AY606" s="271" t="s">
        <v>139</v>
      </c>
    </row>
    <row r="607" s="14" customFormat="1">
      <c r="A607" s="14"/>
      <c r="B607" s="272"/>
      <c r="C607" s="273"/>
      <c r="D607" s="247" t="s">
        <v>149</v>
      </c>
      <c r="E607" s="274" t="s">
        <v>1</v>
      </c>
      <c r="F607" s="275" t="s">
        <v>154</v>
      </c>
      <c r="G607" s="273"/>
      <c r="H607" s="276">
        <v>249.69200000000001</v>
      </c>
      <c r="I607" s="277"/>
      <c r="J607" s="277"/>
      <c r="K607" s="273"/>
      <c r="L607" s="273"/>
      <c r="M607" s="278"/>
      <c r="N607" s="279"/>
      <c r="O607" s="280"/>
      <c r="P607" s="280"/>
      <c r="Q607" s="280"/>
      <c r="R607" s="280"/>
      <c r="S607" s="280"/>
      <c r="T607" s="280"/>
      <c r="U607" s="280"/>
      <c r="V607" s="280"/>
      <c r="W607" s="280"/>
      <c r="X607" s="281"/>
      <c r="Y607" s="14"/>
      <c r="Z607" s="14"/>
      <c r="AA607" s="14"/>
      <c r="AB607" s="14"/>
      <c r="AC607" s="14"/>
      <c r="AD607" s="14"/>
      <c r="AE607" s="14"/>
      <c r="AT607" s="282" t="s">
        <v>149</v>
      </c>
      <c r="AU607" s="282" t="s">
        <v>85</v>
      </c>
      <c r="AV607" s="14" t="s">
        <v>146</v>
      </c>
      <c r="AW607" s="14" t="s">
        <v>5</v>
      </c>
      <c r="AX607" s="14" t="s">
        <v>85</v>
      </c>
      <c r="AY607" s="282" t="s">
        <v>139</v>
      </c>
    </row>
    <row r="608" s="2" customFormat="1" ht="21.75" customHeight="1">
      <c r="A608" s="37"/>
      <c r="B608" s="38"/>
      <c r="C608" s="283" t="s">
        <v>551</v>
      </c>
      <c r="D608" s="283" t="s">
        <v>409</v>
      </c>
      <c r="E608" s="284" t="s">
        <v>532</v>
      </c>
      <c r="F608" s="285" t="s">
        <v>533</v>
      </c>
      <c r="G608" s="286" t="s">
        <v>443</v>
      </c>
      <c r="H608" s="287">
        <v>0.46200000000000002</v>
      </c>
      <c r="I608" s="288"/>
      <c r="J608" s="288"/>
      <c r="K608" s="289">
        <f>ROUND(P608*H608,2)</f>
        <v>0</v>
      </c>
      <c r="L608" s="285" t="s">
        <v>144</v>
      </c>
      <c r="M608" s="43"/>
      <c r="N608" s="290" t="s">
        <v>1</v>
      </c>
      <c r="O608" s="241" t="s">
        <v>40</v>
      </c>
      <c r="P608" s="242">
        <f>I608+J608</f>
        <v>0</v>
      </c>
      <c r="Q608" s="242">
        <f>ROUND(I608*H608,2)</f>
        <v>0</v>
      </c>
      <c r="R608" s="242">
        <f>ROUND(J608*H608,2)</f>
        <v>0</v>
      </c>
      <c r="S608" s="90"/>
      <c r="T608" s="243">
        <f>S608*H608</f>
        <v>0</v>
      </c>
      <c r="U608" s="243">
        <v>0</v>
      </c>
      <c r="V608" s="243">
        <f>U608*H608</f>
        <v>0</v>
      </c>
      <c r="W608" s="243">
        <v>0</v>
      </c>
      <c r="X608" s="244">
        <f>W608*H608</f>
        <v>0</v>
      </c>
      <c r="Y608" s="37"/>
      <c r="Z608" s="37"/>
      <c r="AA608" s="37"/>
      <c r="AB608" s="37"/>
      <c r="AC608" s="37"/>
      <c r="AD608" s="37"/>
      <c r="AE608" s="37"/>
      <c r="AR608" s="245" t="s">
        <v>146</v>
      </c>
      <c r="AT608" s="245" t="s">
        <v>409</v>
      </c>
      <c r="AU608" s="245" t="s">
        <v>85</v>
      </c>
      <c r="AY608" s="16" t="s">
        <v>139</v>
      </c>
      <c r="BE608" s="246">
        <f>IF(O608="základní",K608,0)</f>
        <v>0</v>
      </c>
      <c r="BF608" s="246">
        <f>IF(O608="snížená",K608,0)</f>
        <v>0</v>
      </c>
      <c r="BG608" s="246">
        <f>IF(O608="zákl. přenesená",K608,0)</f>
        <v>0</v>
      </c>
      <c r="BH608" s="246">
        <f>IF(O608="sníž. přenesená",K608,0)</f>
        <v>0</v>
      </c>
      <c r="BI608" s="246">
        <f>IF(O608="nulová",K608,0)</f>
        <v>0</v>
      </c>
      <c r="BJ608" s="16" t="s">
        <v>85</v>
      </c>
      <c r="BK608" s="246">
        <f>ROUND(P608*H608,2)</f>
        <v>0</v>
      </c>
      <c r="BL608" s="16" t="s">
        <v>146</v>
      </c>
      <c r="BM608" s="245" t="s">
        <v>997</v>
      </c>
    </row>
    <row r="609" s="2" customFormat="1">
      <c r="A609" s="37"/>
      <c r="B609" s="38"/>
      <c r="C609" s="39"/>
      <c r="D609" s="247" t="s">
        <v>148</v>
      </c>
      <c r="E609" s="39"/>
      <c r="F609" s="248" t="s">
        <v>535</v>
      </c>
      <c r="G609" s="39"/>
      <c r="H609" s="39"/>
      <c r="I609" s="144"/>
      <c r="J609" s="144"/>
      <c r="K609" s="39"/>
      <c r="L609" s="39"/>
      <c r="M609" s="43"/>
      <c r="N609" s="249"/>
      <c r="O609" s="250"/>
      <c r="P609" s="90"/>
      <c r="Q609" s="90"/>
      <c r="R609" s="90"/>
      <c r="S609" s="90"/>
      <c r="T609" s="90"/>
      <c r="U609" s="90"/>
      <c r="V609" s="90"/>
      <c r="W609" s="90"/>
      <c r="X609" s="91"/>
      <c r="Y609" s="37"/>
      <c r="Z609" s="37"/>
      <c r="AA609" s="37"/>
      <c r="AB609" s="37"/>
      <c r="AC609" s="37"/>
      <c r="AD609" s="37"/>
      <c r="AE609" s="37"/>
      <c r="AT609" s="16" t="s">
        <v>148</v>
      </c>
      <c r="AU609" s="16" t="s">
        <v>85</v>
      </c>
    </row>
    <row r="610" s="12" customFormat="1">
      <c r="A610" s="12"/>
      <c r="B610" s="251"/>
      <c r="C610" s="252"/>
      <c r="D610" s="247" t="s">
        <v>149</v>
      </c>
      <c r="E610" s="253" t="s">
        <v>1</v>
      </c>
      <c r="F610" s="254" t="s">
        <v>992</v>
      </c>
      <c r="G610" s="252"/>
      <c r="H610" s="253" t="s">
        <v>1</v>
      </c>
      <c r="I610" s="255"/>
      <c r="J610" s="255"/>
      <c r="K610" s="252"/>
      <c r="L610" s="252"/>
      <c r="M610" s="256"/>
      <c r="N610" s="257"/>
      <c r="O610" s="258"/>
      <c r="P610" s="258"/>
      <c r="Q610" s="258"/>
      <c r="R610" s="258"/>
      <c r="S610" s="258"/>
      <c r="T610" s="258"/>
      <c r="U610" s="258"/>
      <c r="V610" s="258"/>
      <c r="W610" s="258"/>
      <c r="X610" s="259"/>
      <c r="Y610" s="12"/>
      <c r="Z610" s="12"/>
      <c r="AA610" s="12"/>
      <c r="AB610" s="12"/>
      <c r="AC610" s="12"/>
      <c r="AD610" s="12"/>
      <c r="AE610" s="12"/>
      <c r="AT610" s="260" t="s">
        <v>149</v>
      </c>
      <c r="AU610" s="260" t="s">
        <v>85</v>
      </c>
      <c r="AV610" s="12" t="s">
        <v>85</v>
      </c>
      <c r="AW610" s="12" t="s">
        <v>5</v>
      </c>
      <c r="AX610" s="12" t="s">
        <v>77</v>
      </c>
      <c r="AY610" s="260" t="s">
        <v>139</v>
      </c>
    </row>
    <row r="611" s="13" customFormat="1">
      <c r="A611" s="13"/>
      <c r="B611" s="261"/>
      <c r="C611" s="262"/>
      <c r="D611" s="247" t="s">
        <v>149</v>
      </c>
      <c r="E611" s="263" t="s">
        <v>1</v>
      </c>
      <c r="F611" s="264" t="s">
        <v>993</v>
      </c>
      <c r="G611" s="262"/>
      <c r="H611" s="265">
        <v>0.46200000000000002</v>
      </c>
      <c r="I611" s="266"/>
      <c r="J611" s="266"/>
      <c r="K611" s="262"/>
      <c r="L611" s="262"/>
      <c r="M611" s="267"/>
      <c r="N611" s="268"/>
      <c r="O611" s="269"/>
      <c r="P611" s="269"/>
      <c r="Q611" s="269"/>
      <c r="R611" s="269"/>
      <c r="S611" s="269"/>
      <c r="T611" s="269"/>
      <c r="U611" s="269"/>
      <c r="V611" s="269"/>
      <c r="W611" s="269"/>
      <c r="X611" s="270"/>
      <c r="Y611" s="13"/>
      <c r="Z611" s="13"/>
      <c r="AA611" s="13"/>
      <c r="AB611" s="13"/>
      <c r="AC611" s="13"/>
      <c r="AD611" s="13"/>
      <c r="AE611" s="13"/>
      <c r="AT611" s="271" t="s">
        <v>149</v>
      </c>
      <c r="AU611" s="271" t="s">
        <v>85</v>
      </c>
      <c r="AV611" s="13" t="s">
        <v>87</v>
      </c>
      <c r="AW611" s="13" t="s">
        <v>5</v>
      </c>
      <c r="AX611" s="13" t="s">
        <v>77</v>
      </c>
      <c r="AY611" s="271" t="s">
        <v>139</v>
      </c>
    </row>
    <row r="612" s="14" customFormat="1">
      <c r="A612" s="14"/>
      <c r="B612" s="272"/>
      <c r="C612" s="273"/>
      <c r="D612" s="247" t="s">
        <v>149</v>
      </c>
      <c r="E612" s="274" t="s">
        <v>1</v>
      </c>
      <c r="F612" s="275" t="s">
        <v>154</v>
      </c>
      <c r="G612" s="273"/>
      <c r="H612" s="276">
        <v>0.46200000000000002</v>
      </c>
      <c r="I612" s="277"/>
      <c r="J612" s="277"/>
      <c r="K612" s="273"/>
      <c r="L612" s="273"/>
      <c r="M612" s="278"/>
      <c r="N612" s="279"/>
      <c r="O612" s="280"/>
      <c r="P612" s="280"/>
      <c r="Q612" s="280"/>
      <c r="R612" s="280"/>
      <c r="S612" s="280"/>
      <c r="T612" s="280"/>
      <c r="U612" s="280"/>
      <c r="V612" s="280"/>
      <c r="W612" s="280"/>
      <c r="X612" s="281"/>
      <c r="Y612" s="14"/>
      <c r="Z612" s="14"/>
      <c r="AA612" s="14"/>
      <c r="AB612" s="14"/>
      <c r="AC612" s="14"/>
      <c r="AD612" s="14"/>
      <c r="AE612" s="14"/>
      <c r="AT612" s="282" t="s">
        <v>149</v>
      </c>
      <c r="AU612" s="282" t="s">
        <v>85</v>
      </c>
      <c r="AV612" s="14" t="s">
        <v>146</v>
      </c>
      <c r="AW612" s="14" t="s">
        <v>5</v>
      </c>
      <c r="AX612" s="14" t="s">
        <v>85</v>
      </c>
      <c r="AY612" s="282" t="s">
        <v>139</v>
      </c>
    </row>
    <row r="613" s="2" customFormat="1" ht="21.75" customHeight="1">
      <c r="A613" s="37"/>
      <c r="B613" s="38"/>
      <c r="C613" s="283" t="s">
        <v>556</v>
      </c>
      <c r="D613" s="283" t="s">
        <v>409</v>
      </c>
      <c r="E613" s="284" t="s">
        <v>537</v>
      </c>
      <c r="F613" s="285" t="s">
        <v>538</v>
      </c>
      <c r="G613" s="286" t="s">
        <v>143</v>
      </c>
      <c r="H613" s="287">
        <v>249.69200000000001</v>
      </c>
      <c r="I613" s="288"/>
      <c r="J613" s="288"/>
      <c r="K613" s="289">
        <f>ROUND(P613*H613,2)</f>
        <v>0</v>
      </c>
      <c r="L613" s="285" t="s">
        <v>144</v>
      </c>
      <c r="M613" s="43"/>
      <c r="N613" s="290" t="s">
        <v>1</v>
      </c>
      <c r="O613" s="241" t="s">
        <v>40</v>
      </c>
      <c r="P613" s="242">
        <f>I613+J613</f>
        <v>0</v>
      </c>
      <c r="Q613" s="242">
        <f>ROUND(I613*H613,2)</f>
        <v>0</v>
      </c>
      <c r="R613" s="242">
        <f>ROUND(J613*H613,2)</f>
        <v>0</v>
      </c>
      <c r="S613" s="90"/>
      <c r="T613" s="243">
        <f>S613*H613</f>
        <v>0</v>
      </c>
      <c r="U613" s="243">
        <v>0</v>
      </c>
      <c r="V613" s="243">
        <f>U613*H613</f>
        <v>0</v>
      </c>
      <c r="W613" s="243">
        <v>0</v>
      </c>
      <c r="X613" s="244">
        <f>W613*H613</f>
        <v>0</v>
      </c>
      <c r="Y613" s="37"/>
      <c r="Z613" s="37"/>
      <c r="AA613" s="37"/>
      <c r="AB613" s="37"/>
      <c r="AC613" s="37"/>
      <c r="AD613" s="37"/>
      <c r="AE613" s="37"/>
      <c r="AR613" s="245" t="s">
        <v>146</v>
      </c>
      <c r="AT613" s="245" t="s">
        <v>409</v>
      </c>
      <c r="AU613" s="245" t="s">
        <v>85</v>
      </c>
      <c r="AY613" s="16" t="s">
        <v>139</v>
      </c>
      <c r="BE613" s="246">
        <f>IF(O613="základní",K613,0)</f>
        <v>0</v>
      </c>
      <c r="BF613" s="246">
        <f>IF(O613="snížená",K613,0)</f>
        <v>0</v>
      </c>
      <c r="BG613" s="246">
        <f>IF(O613="zákl. přenesená",K613,0)</f>
        <v>0</v>
      </c>
      <c r="BH613" s="246">
        <f>IF(O613="sníž. přenesená",K613,0)</f>
        <v>0</v>
      </c>
      <c r="BI613" s="246">
        <f>IF(O613="nulová",K613,0)</f>
        <v>0</v>
      </c>
      <c r="BJ613" s="16" t="s">
        <v>85</v>
      </c>
      <c r="BK613" s="246">
        <f>ROUND(P613*H613,2)</f>
        <v>0</v>
      </c>
      <c r="BL613" s="16" t="s">
        <v>146</v>
      </c>
      <c r="BM613" s="245" t="s">
        <v>998</v>
      </c>
    </row>
    <row r="614" s="2" customFormat="1">
      <c r="A614" s="37"/>
      <c r="B614" s="38"/>
      <c r="C614" s="39"/>
      <c r="D614" s="247" t="s">
        <v>148</v>
      </c>
      <c r="E614" s="39"/>
      <c r="F614" s="248" t="s">
        <v>540</v>
      </c>
      <c r="G614" s="39"/>
      <c r="H614" s="39"/>
      <c r="I614" s="144"/>
      <c r="J614" s="144"/>
      <c r="K614" s="39"/>
      <c r="L614" s="39"/>
      <c r="M614" s="43"/>
      <c r="N614" s="249"/>
      <c r="O614" s="250"/>
      <c r="P614" s="90"/>
      <c r="Q614" s="90"/>
      <c r="R614" s="90"/>
      <c r="S614" s="90"/>
      <c r="T614" s="90"/>
      <c r="U614" s="90"/>
      <c r="V614" s="90"/>
      <c r="W614" s="90"/>
      <c r="X614" s="91"/>
      <c r="Y614" s="37"/>
      <c r="Z614" s="37"/>
      <c r="AA614" s="37"/>
      <c r="AB614" s="37"/>
      <c r="AC614" s="37"/>
      <c r="AD614" s="37"/>
      <c r="AE614" s="37"/>
      <c r="AT614" s="16" t="s">
        <v>148</v>
      </c>
      <c r="AU614" s="16" t="s">
        <v>85</v>
      </c>
    </row>
    <row r="615" s="12" customFormat="1">
      <c r="A615" s="12"/>
      <c r="B615" s="251"/>
      <c r="C615" s="252"/>
      <c r="D615" s="247" t="s">
        <v>149</v>
      </c>
      <c r="E615" s="253" t="s">
        <v>1</v>
      </c>
      <c r="F615" s="254" t="s">
        <v>995</v>
      </c>
      <c r="G615" s="252"/>
      <c r="H615" s="253" t="s">
        <v>1</v>
      </c>
      <c r="I615" s="255"/>
      <c r="J615" s="255"/>
      <c r="K615" s="252"/>
      <c r="L615" s="252"/>
      <c r="M615" s="256"/>
      <c r="N615" s="257"/>
      <c r="O615" s="258"/>
      <c r="P615" s="258"/>
      <c r="Q615" s="258"/>
      <c r="R615" s="258"/>
      <c r="S615" s="258"/>
      <c r="T615" s="258"/>
      <c r="U615" s="258"/>
      <c r="V615" s="258"/>
      <c r="W615" s="258"/>
      <c r="X615" s="259"/>
      <c r="Y615" s="12"/>
      <c r="Z615" s="12"/>
      <c r="AA615" s="12"/>
      <c r="AB615" s="12"/>
      <c r="AC615" s="12"/>
      <c r="AD615" s="12"/>
      <c r="AE615" s="12"/>
      <c r="AT615" s="260" t="s">
        <v>149</v>
      </c>
      <c r="AU615" s="260" t="s">
        <v>85</v>
      </c>
      <c r="AV615" s="12" t="s">
        <v>85</v>
      </c>
      <c r="AW615" s="12" t="s">
        <v>5</v>
      </c>
      <c r="AX615" s="12" t="s">
        <v>77</v>
      </c>
      <c r="AY615" s="260" t="s">
        <v>139</v>
      </c>
    </row>
    <row r="616" s="13" customFormat="1">
      <c r="A616" s="13"/>
      <c r="B616" s="261"/>
      <c r="C616" s="262"/>
      <c r="D616" s="247" t="s">
        <v>149</v>
      </c>
      <c r="E616" s="263" t="s">
        <v>1</v>
      </c>
      <c r="F616" s="264" t="s">
        <v>996</v>
      </c>
      <c r="G616" s="262"/>
      <c r="H616" s="265">
        <v>249.69200000000001</v>
      </c>
      <c r="I616" s="266"/>
      <c r="J616" s="266"/>
      <c r="K616" s="262"/>
      <c r="L616" s="262"/>
      <c r="M616" s="267"/>
      <c r="N616" s="268"/>
      <c r="O616" s="269"/>
      <c r="P616" s="269"/>
      <c r="Q616" s="269"/>
      <c r="R616" s="269"/>
      <c r="S616" s="269"/>
      <c r="T616" s="269"/>
      <c r="U616" s="269"/>
      <c r="V616" s="269"/>
      <c r="W616" s="269"/>
      <c r="X616" s="270"/>
      <c r="Y616" s="13"/>
      <c r="Z616" s="13"/>
      <c r="AA616" s="13"/>
      <c r="AB616" s="13"/>
      <c r="AC616" s="13"/>
      <c r="AD616" s="13"/>
      <c r="AE616" s="13"/>
      <c r="AT616" s="271" t="s">
        <v>149</v>
      </c>
      <c r="AU616" s="271" t="s">
        <v>85</v>
      </c>
      <c r="AV616" s="13" t="s">
        <v>87</v>
      </c>
      <c r="AW616" s="13" t="s">
        <v>5</v>
      </c>
      <c r="AX616" s="13" t="s">
        <v>77</v>
      </c>
      <c r="AY616" s="271" t="s">
        <v>139</v>
      </c>
    </row>
    <row r="617" s="14" customFormat="1">
      <c r="A617" s="14"/>
      <c r="B617" s="272"/>
      <c r="C617" s="273"/>
      <c r="D617" s="247" t="s">
        <v>149</v>
      </c>
      <c r="E617" s="274" t="s">
        <v>1</v>
      </c>
      <c r="F617" s="275" t="s">
        <v>154</v>
      </c>
      <c r="G617" s="273"/>
      <c r="H617" s="276">
        <v>249.69200000000001</v>
      </c>
      <c r="I617" s="277"/>
      <c r="J617" s="277"/>
      <c r="K617" s="273"/>
      <c r="L617" s="273"/>
      <c r="M617" s="278"/>
      <c r="N617" s="279"/>
      <c r="O617" s="280"/>
      <c r="P617" s="280"/>
      <c r="Q617" s="280"/>
      <c r="R617" s="280"/>
      <c r="S617" s="280"/>
      <c r="T617" s="280"/>
      <c r="U617" s="280"/>
      <c r="V617" s="280"/>
      <c r="W617" s="280"/>
      <c r="X617" s="281"/>
      <c r="Y617" s="14"/>
      <c r="Z617" s="14"/>
      <c r="AA617" s="14"/>
      <c r="AB617" s="14"/>
      <c r="AC617" s="14"/>
      <c r="AD617" s="14"/>
      <c r="AE617" s="14"/>
      <c r="AT617" s="282" t="s">
        <v>149</v>
      </c>
      <c r="AU617" s="282" t="s">
        <v>85</v>
      </c>
      <c r="AV617" s="14" t="s">
        <v>146</v>
      </c>
      <c r="AW617" s="14" t="s">
        <v>5</v>
      </c>
      <c r="AX617" s="14" t="s">
        <v>85</v>
      </c>
      <c r="AY617" s="282" t="s">
        <v>139</v>
      </c>
    </row>
    <row r="618" s="2" customFormat="1" ht="21.75" customHeight="1">
      <c r="A618" s="37"/>
      <c r="B618" s="38"/>
      <c r="C618" s="283" t="s">
        <v>569</v>
      </c>
      <c r="D618" s="283" t="s">
        <v>409</v>
      </c>
      <c r="E618" s="284" t="s">
        <v>542</v>
      </c>
      <c r="F618" s="285" t="s">
        <v>543</v>
      </c>
      <c r="G618" s="286" t="s">
        <v>443</v>
      </c>
      <c r="H618" s="287">
        <v>0.46200000000000002</v>
      </c>
      <c r="I618" s="288"/>
      <c r="J618" s="288"/>
      <c r="K618" s="289">
        <f>ROUND(P618*H618,2)</f>
        <v>0</v>
      </c>
      <c r="L618" s="285" t="s">
        <v>144</v>
      </c>
      <c r="M618" s="43"/>
      <c r="N618" s="290" t="s">
        <v>1</v>
      </c>
      <c r="O618" s="241" t="s">
        <v>40</v>
      </c>
      <c r="P618" s="242">
        <f>I618+J618</f>
        <v>0</v>
      </c>
      <c r="Q618" s="242">
        <f>ROUND(I618*H618,2)</f>
        <v>0</v>
      </c>
      <c r="R618" s="242">
        <f>ROUND(J618*H618,2)</f>
        <v>0</v>
      </c>
      <c r="S618" s="90"/>
      <c r="T618" s="243">
        <f>S618*H618</f>
        <v>0</v>
      </c>
      <c r="U618" s="243">
        <v>0</v>
      </c>
      <c r="V618" s="243">
        <f>U618*H618</f>
        <v>0</v>
      </c>
      <c r="W618" s="243">
        <v>0</v>
      </c>
      <c r="X618" s="244">
        <f>W618*H618</f>
        <v>0</v>
      </c>
      <c r="Y618" s="37"/>
      <c r="Z618" s="37"/>
      <c r="AA618" s="37"/>
      <c r="AB618" s="37"/>
      <c r="AC618" s="37"/>
      <c r="AD618" s="37"/>
      <c r="AE618" s="37"/>
      <c r="AR618" s="245" t="s">
        <v>146</v>
      </c>
      <c r="AT618" s="245" t="s">
        <v>409</v>
      </c>
      <c r="AU618" s="245" t="s">
        <v>85</v>
      </c>
      <c r="AY618" s="16" t="s">
        <v>139</v>
      </c>
      <c r="BE618" s="246">
        <f>IF(O618="základní",K618,0)</f>
        <v>0</v>
      </c>
      <c r="BF618" s="246">
        <f>IF(O618="snížená",K618,0)</f>
        <v>0</v>
      </c>
      <c r="BG618" s="246">
        <f>IF(O618="zákl. přenesená",K618,0)</f>
        <v>0</v>
      </c>
      <c r="BH618" s="246">
        <f>IF(O618="sníž. přenesená",K618,0)</f>
        <v>0</v>
      </c>
      <c r="BI618" s="246">
        <f>IF(O618="nulová",K618,0)</f>
        <v>0</v>
      </c>
      <c r="BJ618" s="16" t="s">
        <v>85</v>
      </c>
      <c r="BK618" s="246">
        <f>ROUND(P618*H618,2)</f>
        <v>0</v>
      </c>
      <c r="BL618" s="16" t="s">
        <v>146</v>
      </c>
      <c r="BM618" s="245" t="s">
        <v>999</v>
      </c>
    </row>
    <row r="619" s="2" customFormat="1">
      <c r="A619" s="37"/>
      <c r="B619" s="38"/>
      <c r="C619" s="39"/>
      <c r="D619" s="247" t="s">
        <v>148</v>
      </c>
      <c r="E619" s="39"/>
      <c r="F619" s="248" t="s">
        <v>545</v>
      </c>
      <c r="G619" s="39"/>
      <c r="H619" s="39"/>
      <c r="I619" s="144"/>
      <c r="J619" s="144"/>
      <c r="K619" s="39"/>
      <c r="L619" s="39"/>
      <c r="M619" s="43"/>
      <c r="N619" s="249"/>
      <c r="O619" s="250"/>
      <c r="P619" s="90"/>
      <c r="Q619" s="90"/>
      <c r="R619" s="90"/>
      <c r="S619" s="90"/>
      <c r="T619" s="90"/>
      <c r="U619" s="90"/>
      <c r="V619" s="90"/>
      <c r="W619" s="90"/>
      <c r="X619" s="91"/>
      <c r="Y619" s="37"/>
      <c r="Z619" s="37"/>
      <c r="AA619" s="37"/>
      <c r="AB619" s="37"/>
      <c r="AC619" s="37"/>
      <c r="AD619" s="37"/>
      <c r="AE619" s="37"/>
      <c r="AT619" s="16" t="s">
        <v>148</v>
      </c>
      <c r="AU619" s="16" t="s">
        <v>85</v>
      </c>
    </row>
    <row r="620" s="12" customFormat="1">
      <c r="A620" s="12"/>
      <c r="B620" s="251"/>
      <c r="C620" s="252"/>
      <c r="D620" s="247" t="s">
        <v>149</v>
      </c>
      <c r="E620" s="253" t="s">
        <v>1</v>
      </c>
      <c r="F620" s="254" t="s">
        <v>992</v>
      </c>
      <c r="G620" s="252"/>
      <c r="H620" s="253" t="s">
        <v>1</v>
      </c>
      <c r="I620" s="255"/>
      <c r="J620" s="255"/>
      <c r="K620" s="252"/>
      <c r="L620" s="252"/>
      <c r="M620" s="256"/>
      <c r="N620" s="257"/>
      <c r="O620" s="258"/>
      <c r="P620" s="258"/>
      <c r="Q620" s="258"/>
      <c r="R620" s="258"/>
      <c r="S620" s="258"/>
      <c r="T620" s="258"/>
      <c r="U620" s="258"/>
      <c r="V620" s="258"/>
      <c r="W620" s="258"/>
      <c r="X620" s="259"/>
      <c r="Y620" s="12"/>
      <c r="Z620" s="12"/>
      <c r="AA620" s="12"/>
      <c r="AB620" s="12"/>
      <c r="AC620" s="12"/>
      <c r="AD620" s="12"/>
      <c r="AE620" s="12"/>
      <c r="AT620" s="260" t="s">
        <v>149</v>
      </c>
      <c r="AU620" s="260" t="s">
        <v>85</v>
      </c>
      <c r="AV620" s="12" t="s">
        <v>85</v>
      </c>
      <c r="AW620" s="12" t="s">
        <v>5</v>
      </c>
      <c r="AX620" s="12" t="s">
        <v>77</v>
      </c>
      <c r="AY620" s="260" t="s">
        <v>139</v>
      </c>
    </row>
    <row r="621" s="13" customFormat="1">
      <c r="A621" s="13"/>
      <c r="B621" s="261"/>
      <c r="C621" s="262"/>
      <c r="D621" s="247" t="s">
        <v>149</v>
      </c>
      <c r="E621" s="263" t="s">
        <v>1</v>
      </c>
      <c r="F621" s="264" t="s">
        <v>993</v>
      </c>
      <c r="G621" s="262"/>
      <c r="H621" s="265">
        <v>0.46200000000000002</v>
      </c>
      <c r="I621" s="266"/>
      <c r="J621" s="266"/>
      <c r="K621" s="262"/>
      <c r="L621" s="262"/>
      <c r="M621" s="267"/>
      <c r="N621" s="268"/>
      <c r="O621" s="269"/>
      <c r="P621" s="269"/>
      <c r="Q621" s="269"/>
      <c r="R621" s="269"/>
      <c r="S621" s="269"/>
      <c r="T621" s="269"/>
      <c r="U621" s="269"/>
      <c r="V621" s="269"/>
      <c r="W621" s="269"/>
      <c r="X621" s="270"/>
      <c r="Y621" s="13"/>
      <c r="Z621" s="13"/>
      <c r="AA621" s="13"/>
      <c r="AB621" s="13"/>
      <c r="AC621" s="13"/>
      <c r="AD621" s="13"/>
      <c r="AE621" s="13"/>
      <c r="AT621" s="271" t="s">
        <v>149</v>
      </c>
      <c r="AU621" s="271" t="s">
        <v>85</v>
      </c>
      <c r="AV621" s="13" t="s">
        <v>87</v>
      </c>
      <c r="AW621" s="13" t="s">
        <v>5</v>
      </c>
      <c r="AX621" s="13" t="s">
        <v>77</v>
      </c>
      <c r="AY621" s="271" t="s">
        <v>139</v>
      </c>
    </row>
    <row r="622" s="14" customFormat="1">
      <c r="A622" s="14"/>
      <c r="B622" s="272"/>
      <c r="C622" s="273"/>
      <c r="D622" s="247" t="s">
        <v>149</v>
      </c>
      <c r="E622" s="274" t="s">
        <v>1</v>
      </c>
      <c r="F622" s="275" t="s">
        <v>154</v>
      </c>
      <c r="G622" s="273"/>
      <c r="H622" s="276">
        <v>0.46200000000000002</v>
      </c>
      <c r="I622" s="277"/>
      <c r="J622" s="277"/>
      <c r="K622" s="273"/>
      <c r="L622" s="273"/>
      <c r="M622" s="278"/>
      <c r="N622" s="279"/>
      <c r="O622" s="280"/>
      <c r="P622" s="280"/>
      <c r="Q622" s="280"/>
      <c r="R622" s="280"/>
      <c r="S622" s="280"/>
      <c r="T622" s="280"/>
      <c r="U622" s="280"/>
      <c r="V622" s="280"/>
      <c r="W622" s="280"/>
      <c r="X622" s="281"/>
      <c r="Y622" s="14"/>
      <c r="Z622" s="14"/>
      <c r="AA622" s="14"/>
      <c r="AB622" s="14"/>
      <c r="AC622" s="14"/>
      <c r="AD622" s="14"/>
      <c r="AE622" s="14"/>
      <c r="AT622" s="282" t="s">
        <v>149</v>
      </c>
      <c r="AU622" s="282" t="s">
        <v>85</v>
      </c>
      <c r="AV622" s="14" t="s">
        <v>146</v>
      </c>
      <c r="AW622" s="14" t="s">
        <v>5</v>
      </c>
      <c r="AX622" s="14" t="s">
        <v>85</v>
      </c>
      <c r="AY622" s="282" t="s">
        <v>139</v>
      </c>
    </row>
    <row r="623" s="2" customFormat="1" ht="21.75" customHeight="1">
      <c r="A623" s="37"/>
      <c r="B623" s="38"/>
      <c r="C623" s="283" t="s">
        <v>576</v>
      </c>
      <c r="D623" s="283" t="s">
        <v>409</v>
      </c>
      <c r="E623" s="284" t="s">
        <v>547</v>
      </c>
      <c r="F623" s="285" t="s">
        <v>548</v>
      </c>
      <c r="G623" s="286" t="s">
        <v>143</v>
      </c>
      <c r="H623" s="287">
        <v>249.69200000000001</v>
      </c>
      <c r="I623" s="288"/>
      <c r="J623" s="288"/>
      <c r="K623" s="289">
        <f>ROUND(P623*H623,2)</f>
        <v>0</v>
      </c>
      <c r="L623" s="285" t="s">
        <v>144</v>
      </c>
      <c r="M623" s="43"/>
      <c r="N623" s="290" t="s">
        <v>1</v>
      </c>
      <c r="O623" s="241" t="s">
        <v>40</v>
      </c>
      <c r="P623" s="242">
        <f>I623+J623</f>
        <v>0</v>
      </c>
      <c r="Q623" s="242">
        <f>ROUND(I623*H623,2)</f>
        <v>0</v>
      </c>
      <c r="R623" s="242">
        <f>ROUND(J623*H623,2)</f>
        <v>0</v>
      </c>
      <c r="S623" s="90"/>
      <c r="T623" s="243">
        <f>S623*H623</f>
        <v>0</v>
      </c>
      <c r="U623" s="243">
        <v>0</v>
      </c>
      <c r="V623" s="243">
        <f>U623*H623</f>
        <v>0</v>
      </c>
      <c r="W623" s="243">
        <v>0</v>
      </c>
      <c r="X623" s="244">
        <f>W623*H623</f>
        <v>0</v>
      </c>
      <c r="Y623" s="37"/>
      <c r="Z623" s="37"/>
      <c r="AA623" s="37"/>
      <c r="AB623" s="37"/>
      <c r="AC623" s="37"/>
      <c r="AD623" s="37"/>
      <c r="AE623" s="37"/>
      <c r="AR623" s="245" t="s">
        <v>146</v>
      </c>
      <c r="AT623" s="245" t="s">
        <v>409</v>
      </c>
      <c r="AU623" s="245" t="s">
        <v>85</v>
      </c>
      <c r="AY623" s="16" t="s">
        <v>139</v>
      </c>
      <c r="BE623" s="246">
        <f>IF(O623="základní",K623,0)</f>
        <v>0</v>
      </c>
      <c r="BF623" s="246">
        <f>IF(O623="snížená",K623,0)</f>
        <v>0</v>
      </c>
      <c r="BG623" s="246">
        <f>IF(O623="zákl. přenesená",K623,0)</f>
        <v>0</v>
      </c>
      <c r="BH623" s="246">
        <f>IF(O623="sníž. přenesená",K623,0)</f>
        <v>0</v>
      </c>
      <c r="BI623" s="246">
        <f>IF(O623="nulová",K623,0)</f>
        <v>0</v>
      </c>
      <c r="BJ623" s="16" t="s">
        <v>85</v>
      </c>
      <c r="BK623" s="246">
        <f>ROUND(P623*H623,2)</f>
        <v>0</v>
      </c>
      <c r="BL623" s="16" t="s">
        <v>146</v>
      </c>
      <c r="BM623" s="245" t="s">
        <v>1000</v>
      </c>
    </row>
    <row r="624" s="2" customFormat="1">
      <c r="A624" s="37"/>
      <c r="B624" s="38"/>
      <c r="C624" s="39"/>
      <c r="D624" s="247" t="s">
        <v>148</v>
      </c>
      <c r="E624" s="39"/>
      <c r="F624" s="248" t="s">
        <v>550</v>
      </c>
      <c r="G624" s="39"/>
      <c r="H624" s="39"/>
      <c r="I624" s="144"/>
      <c r="J624" s="144"/>
      <c r="K624" s="39"/>
      <c r="L624" s="39"/>
      <c r="M624" s="43"/>
      <c r="N624" s="249"/>
      <c r="O624" s="250"/>
      <c r="P624" s="90"/>
      <c r="Q624" s="90"/>
      <c r="R624" s="90"/>
      <c r="S624" s="90"/>
      <c r="T624" s="90"/>
      <c r="U624" s="90"/>
      <c r="V624" s="90"/>
      <c r="W624" s="90"/>
      <c r="X624" s="91"/>
      <c r="Y624" s="37"/>
      <c r="Z624" s="37"/>
      <c r="AA624" s="37"/>
      <c r="AB624" s="37"/>
      <c r="AC624" s="37"/>
      <c r="AD624" s="37"/>
      <c r="AE624" s="37"/>
      <c r="AT624" s="16" t="s">
        <v>148</v>
      </c>
      <c r="AU624" s="16" t="s">
        <v>85</v>
      </c>
    </row>
    <row r="625" s="12" customFormat="1">
      <c r="A625" s="12"/>
      <c r="B625" s="251"/>
      <c r="C625" s="252"/>
      <c r="D625" s="247" t="s">
        <v>149</v>
      </c>
      <c r="E625" s="253" t="s">
        <v>1</v>
      </c>
      <c r="F625" s="254" t="s">
        <v>995</v>
      </c>
      <c r="G625" s="252"/>
      <c r="H625" s="253" t="s">
        <v>1</v>
      </c>
      <c r="I625" s="255"/>
      <c r="J625" s="255"/>
      <c r="K625" s="252"/>
      <c r="L625" s="252"/>
      <c r="M625" s="256"/>
      <c r="N625" s="257"/>
      <c r="O625" s="258"/>
      <c r="P625" s="258"/>
      <c r="Q625" s="258"/>
      <c r="R625" s="258"/>
      <c r="S625" s="258"/>
      <c r="T625" s="258"/>
      <c r="U625" s="258"/>
      <c r="V625" s="258"/>
      <c r="W625" s="258"/>
      <c r="X625" s="259"/>
      <c r="Y625" s="12"/>
      <c r="Z625" s="12"/>
      <c r="AA625" s="12"/>
      <c r="AB625" s="12"/>
      <c r="AC625" s="12"/>
      <c r="AD625" s="12"/>
      <c r="AE625" s="12"/>
      <c r="AT625" s="260" t="s">
        <v>149</v>
      </c>
      <c r="AU625" s="260" t="s">
        <v>85</v>
      </c>
      <c r="AV625" s="12" t="s">
        <v>85</v>
      </c>
      <c r="AW625" s="12" t="s">
        <v>5</v>
      </c>
      <c r="AX625" s="12" t="s">
        <v>77</v>
      </c>
      <c r="AY625" s="260" t="s">
        <v>139</v>
      </c>
    </row>
    <row r="626" s="13" customFormat="1">
      <c r="A626" s="13"/>
      <c r="B626" s="261"/>
      <c r="C626" s="262"/>
      <c r="D626" s="247" t="s">
        <v>149</v>
      </c>
      <c r="E626" s="263" t="s">
        <v>1</v>
      </c>
      <c r="F626" s="264" t="s">
        <v>996</v>
      </c>
      <c r="G626" s="262"/>
      <c r="H626" s="265">
        <v>249.69200000000001</v>
      </c>
      <c r="I626" s="266"/>
      <c r="J626" s="266"/>
      <c r="K626" s="262"/>
      <c r="L626" s="262"/>
      <c r="M626" s="267"/>
      <c r="N626" s="268"/>
      <c r="O626" s="269"/>
      <c r="P626" s="269"/>
      <c r="Q626" s="269"/>
      <c r="R626" s="269"/>
      <c r="S626" s="269"/>
      <c r="T626" s="269"/>
      <c r="U626" s="269"/>
      <c r="V626" s="269"/>
      <c r="W626" s="269"/>
      <c r="X626" s="270"/>
      <c r="Y626" s="13"/>
      <c r="Z626" s="13"/>
      <c r="AA626" s="13"/>
      <c r="AB626" s="13"/>
      <c r="AC626" s="13"/>
      <c r="AD626" s="13"/>
      <c r="AE626" s="13"/>
      <c r="AT626" s="271" t="s">
        <v>149</v>
      </c>
      <c r="AU626" s="271" t="s">
        <v>85</v>
      </c>
      <c r="AV626" s="13" t="s">
        <v>87</v>
      </c>
      <c r="AW626" s="13" t="s">
        <v>5</v>
      </c>
      <c r="AX626" s="13" t="s">
        <v>77</v>
      </c>
      <c r="AY626" s="271" t="s">
        <v>139</v>
      </c>
    </row>
    <row r="627" s="14" customFormat="1">
      <c r="A627" s="14"/>
      <c r="B627" s="272"/>
      <c r="C627" s="273"/>
      <c r="D627" s="247" t="s">
        <v>149</v>
      </c>
      <c r="E627" s="274" t="s">
        <v>1</v>
      </c>
      <c r="F627" s="275" t="s">
        <v>154</v>
      </c>
      <c r="G627" s="273"/>
      <c r="H627" s="276">
        <v>249.69200000000001</v>
      </c>
      <c r="I627" s="277"/>
      <c r="J627" s="277"/>
      <c r="K627" s="273"/>
      <c r="L627" s="273"/>
      <c r="M627" s="278"/>
      <c r="N627" s="279"/>
      <c r="O627" s="280"/>
      <c r="P627" s="280"/>
      <c r="Q627" s="280"/>
      <c r="R627" s="280"/>
      <c r="S627" s="280"/>
      <c r="T627" s="280"/>
      <c r="U627" s="280"/>
      <c r="V627" s="280"/>
      <c r="W627" s="280"/>
      <c r="X627" s="281"/>
      <c r="Y627" s="14"/>
      <c r="Z627" s="14"/>
      <c r="AA627" s="14"/>
      <c r="AB627" s="14"/>
      <c r="AC627" s="14"/>
      <c r="AD627" s="14"/>
      <c r="AE627" s="14"/>
      <c r="AT627" s="282" t="s">
        <v>149</v>
      </c>
      <c r="AU627" s="282" t="s">
        <v>85</v>
      </c>
      <c r="AV627" s="14" t="s">
        <v>146</v>
      </c>
      <c r="AW627" s="14" t="s">
        <v>5</v>
      </c>
      <c r="AX627" s="14" t="s">
        <v>85</v>
      </c>
      <c r="AY627" s="282" t="s">
        <v>139</v>
      </c>
    </row>
    <row r="628" s="2" customFormat="1" ht="21.75" customHeight="1">
      <c r="A628" s="37"/>
      <c r="B628" s="38"/>
      <c r="C628" s="283" t="s">
        <v>582</v>
      </c>
      <c r="D628" s="283" t="s">
        <v>409</v>
      </c>
      <c r="E628" s="284" t="s">
        <v>1001</v>
      </c>
      <c r="F628" s="285" t="s">
        <v>1002</v>
      </c>
      <c r="G628" s="286" t="s">
        <v>164</v>
      </c>
      <c r="H628" s="287">
        <v>66</v>
      </c>
      <c r="I628" s="288"/>
      <c r="J628" s="288"/>
      <c r="K628" s="289">
        <f>ROUND(P628*H628,2)</f>
        <v>0</v>
      </c>
      <c r="L628" s="285" t="s">
        <v>144</v>
      </c>
      <c r="M628" s="43"/>
      <c r="N628" s="290" t="s">
        <v>1</v>
      </c>
      <c r="O628" s="241" t="s">
        <v>40</v>
      </c>
      <c r="P628" s="242">
        <f>I628+J628</f>
        <v>0</v>
      </c>
      <c r="Q628" s="242">
        <f>ROUND(I628*H628,2)</f>
        <v>0</v>
      </c>
      <c r="R628" s="242">
        <f>ROUND(J628*H628,2)</f>
        <v>0</v>
      </c>
      <c r="S628" s="90"/>
      <c r="T628" s="243">
        <f>S628*H628</f>
        <v>0</v>
      </c>
      <c r="U628" s="243">
        <v>0</v>
      </c>
      <c r="V628" s="243">
        <f>U628*H628</f>
        <v>0</v>
      </c>
      <c r="W628" s="243">
        <v>0</v>
      </c>
      <c r="X628" s="244">
        <f>W628*H628</f>
        <v>0</v>
      </c>
      <c r="Y628" s="37"/>
      <c r="Z628" s="37"/>
      <c r="AA628" s="37"/>
      <c r="AB628" s="37"/>
      <c r="AC628" s="37"/>
      <c r="AD628" s="37"/>
      <c r="AE628" s="37"/>
      <c r="AR628" s="245" t="s">
        <v>146</v>
      </c>
      <c r="AT628" s="245" t="s">
        <v>409</v>
      </c>
      <c r="AU628" s="245" t="s">
        <v>85</v>
      </c>
      <c r="AY628" s="16" t="s">
        <v>139</v>
      </c>
      <c r="BE628" s="246">
        <f>IF(O628="základní",K628,0)</f>
        <v>0</v>
      </c>
      <c r="BF628" s="246">
        <f>IF(O628="snížená",K628,0)</f>
        <v>0</v>
      </c>
      <c r="BG628" s="246">
        <f>IF(O628="zákl. přenesená",K628,0)</f>
        <v>0</v>
      </c>
      <c r="BH628" s="246">
        <f>IF(O628="sníž. přenesená",K628,0)</f>
        <v>0</v>
      </c>
      <c r="BI628" s="246">
        <f>IF(O628="nulová",K628,0)</f>
        <v>0</v>
      </c>
      <c r="BJ628" s="16" t="s">
        <v>85</v>
      </c>
      <c r="BK628" s="246">
        <f>ROUND(P628*H628,2)</f>
        <v>0</v>
      </c>
      <c r="BL628" s="16" t="s">
        <v>146</v>
      </c>
      <c r="BM628" s="245" t="s">
        <v>1003</v>
      </c>
    </row>
    <row r="629" s="2" customFormat="1">
      <c r="A629" s="37"/>
      <c r="B629" s="38"/>
      <c r="C629" s="39"/>
      <c r="D629" s="247" t="s">
        <v>148</v>
      </c>
      <c r="E629" s="39"/>
      <c r="F629" s="248" t="s">
        <v>1004</v>
      </c>
      <c r="G629" s="39"/>
      <c r="H629" s="39"/>
      <c r="I629" s="144"/>
      <c r="J629" s="144"/>
      <c r="K629" s="39"/>
      <c r="L629" s="39"/>
      <c r="M629" s="43"/>
      <c r="N629" s="249"/>
      <c r="O629" s="250"/>
      <c r="P629" s="90"/>
      <c r="Q629" s="90"/>
      <c r="R629" s="90"/>
      <c r="S629" s="90"/>
      <c r="T629" s="90"/>
      <c r="U629" s="90"/>
      <c r="V629" s="90"/>
      <c r="W629" s="90"/>
      <c r="X629" s="91"/>
      <c r="Y629" s="37"/>
      <c r="Z629" s="37"/>
      <c r="AA629" s="37"/>
      <c r="AB629" s="37"/>
      <c r="AC629" s="37"/>
      <c r="AD629" s="37"/>
      <c r="AE629" s="37"/>
      <c r="AT629" s="16" t="s">
        <v>148</v>
      </c>
      <c r="AU629" s="16" t="s">
        <v>85</v>
      </c>
    </row>
    <row r="630" s="13" customFormat="1">
      <c r="A630" s="13"/>
      <c r="B630" s="261"/>
      <c r="C630" s="262"/>
      <c r="D630" s="247" t="s">
        <v>149</v>
      </c>
      <c r="E630" s="263" t="s">
        <v>1</v>
      </c>
      <c r="F630" s="264" t="s">
        <v>551</v>
      </c>
      <c r="G630" s="262"/>
      <c r="H630" s="265">
        <v>66</v>
      </c>
      <c r="I630" s="266"/>
      <c r="J630" s="266"/>
      <c r="K630" s="262"/>
      <c r="L630" s="262"/>
      <c r="M630" s="267"/>
      <c r="N630" s="268"/>
      <c r="O630" s="269"/>
      <c r="P630" s="269"/>
      <c r="Q630" s="269"/>
      <c r="R630" s="269"/>
      <c r="S630" s="269"/>
      <c r="T630" s="269"/>
      <c r="U630" s="269"/>
      <c r="V630" s="269"/>
      <c r="W630" s="269"/>
      <c r="X630" s="270"/>
      <c r="Y630" s="13"/>
      <c r="Z630" s="13"/>
      <c r="AA630" s="13"/>
      <c r="AB630" s="13"/>
      <c r="AC630" s="13"/>
      <c r="AD630" s="13"/>
      <c r="AE630" s="13"/>
      <c r="AT630" s="271" t="s">
        <v>149</v>
      </c>
      <c r="AU630" s="271" t="s">
        <v>85</v>
      </c>
      <c r="AV630" s="13" t="s">
        <v>87</v>
      </c>
      <c r="AW630" s="13" t="s">
        <v>5</v>
      </c>
      <c r="AX630" s="13" t="s">
        <v>77</v>
      </c>
      <c r="AY630" s="271" t="s">
        <v>139</v>
      </c>
    </row>
    <row r="631" s="14" customFormat="1">
      <c r="A631" s="14"/>
      <c r="B631" s="272"/>
      <c r="C631" s="273"/>
      <c r="D631" s="247" t="s">
        <v>149</v>
      </c>
      <c r="E631" s="274" t="s">
        <v>1</v>
      </c>
      <c r="F631" s="275" t="s">
        <v>154</v>
      </c>
      <c r="G631" s="273"/>
      <c r="H631" s="276">
        <v>66</v>
      </c>
      <c r="I631" s="277"/>
      <c r="J631" s="277"/>
      <c r="K631" s="273"/>
      <c r="L631" s="273"/>
      <c r="M631" s="278"/>
      <c r="N631" s="279"/>
      <c r="O631" s="280"/>
      <c r="P631" s="280"/>
      <c r="Q631" s="280"/>
      <c r="R631" s="280"/>
      <c r="S631" s="280"/>
      <c r="T631" s="280"/>
      <c r="U631" s="280"/>
      <c r="V631" s="280"/>
      <c r="W631" s="280"/>
      <c r="X631" s="281"/>
      <c r="Y631" s="14"/>
      <c r="Z631" s="14"/>
      <c r="AA631" s="14"/>
      <c r="AB631" s="14"/>
      <c r="AC631" s="14"/>
      <c r="AD631" s="14"/>
      <c r="AE631" s="14"/>
      <c r="AT631" s="282" t="s">
        <v>149</v>
      </c>
      <c r="AU631" s="282" t="s">
        <v>85</v>
      </c>
      <c r="AV631" s="14" t="s">
        <v>146</v>
      </c>
      <c r="AW631" s="14" t="s">
        <v>5</v>
      </c>
      <c r="AX631" s="14" t="s">
        <v>85</v>
      </c>
      <c r="AY631" s="282" t="s">
        <v>139</v>
      </c>
    </row>
    <row r="632" s="2" customFormat="1" ht="21.75" customHeight="1">
      <c r="A632" s="37"/>
      <c r="B632" s="38"/>
      <c r="C632" s="283" t="s">
        <v>587</v>
      </c>
      <c r="D632" s="283" t="s">
        <v>409</v>
      </c>
      <c r="E632" s="284" t="s">
        <v>1005</v>
      </c>
      <c r="F632" s="285" t="s">
        <v>1006</v>
      </c>
      <c r="G632" s="286" t="s">
        <v>164</v>
      </c>
      <c r="H632" s="287">
        <v>36</v>
      </c>
      <c r="I632" s="288"/>
      <c r="J632" s="288"/>
      <c r="K632" s="289">
        <f>ROUND(P632*H632,2)</f>
        <v>0</v>
      </c>
      <c r="L632" s="285" t="s">
        <v>144</v>
      </c>
      <c r="M632" s="43"/>
      <c r="N632" s="290" t="s">
        <v>1</v>
      </c>
      <c r="O632" s="241" t="s">
        <v>40</v>
      </c>
      <c r="P632" s="242">
        <f>I632+J632</f>
        <v>0</v>
      </c>
      <c r="Q632" s="242">
        <f>ROUND(I632*H632,2)</f>
        <v>0</v>
      </c>
      <c r="R632" s="242">
        <f>ROUND(J632*H632,2)</f>
        <v>0</v>
      </c>
      <c r="S632" s="90"/>
      <c r="T632" s="243">
        <f>S632*H632</f>
        <v>0</v>
      </c>
      <c r="U632" s="243">
        <v>0</v>
      </c>
      <c r="V632" s="243">
        <f>U632*H632</f>
        <v>0</v>
      </c>
      <c r="W632" s="243">
        <v>0</v>
      </c>
      <c r="X632" s="244">
        <f>W632*H632</f>
        <v>0</v>
      </c>
      <c r="Y632" s="37"/>
      <c r="Z632" s="37"/>
      <c r="AA632" s="37"/>
      <c r="AB632" s="37"/>
      <c r="AC632" s="37"/>
      <c r="AD632" s="37"/>
      <c r="AE632" s="37"/>
      <c r="AR632" s="245" t="s">
        <v>146</v>
      </c>
      <c r="AT632" s="245" t="s">
        <v>409</v>
      </c>
      <c r="AU632" s="245" t="s">
        <v>85</v>
      </c>
      <c r="AY632" s="16" t="s">
        <v>139</v>
      </c>
      <c r="BE632" s="246">
        <f>IF(O632="základní",K632,0)</f>
        <v>0</v>
      </c>
      <c r="BF632" s="246">
        <f>IF(O632="snížená",K632,0)</f>
        <v>0</v>
      </c>
      <c r="BG632" s="246">
        <f>IF(O632="zákl. přenesená",K632,0)</f>
        <v>0</v>
      </c>
      <c r="BH632" s="246">
        <f>IF(O632="sníž. přenesená",K632,0)</f>
        <v>0</v>
      </c>
      <c r="BI632" s="246">
        <f>IF(O632="nulová",K632,0)</f>
        <v>0</v>
      </c>
      <c r="BJ632" s="16" t="s">
        <v>85</v>
      </c>
      <c r="BK632" s="246">
        <f>ROUND(P632*H632,2)</f>
        <v>0</v>
      </c>
      <c r="BL632" s="16" t="s">
        <v>146</v>
      </c>
      <c r="BM632" s="245" t="s">
        <v>1007</v>
      </c>
    </row>
    <row r="633" s="2" customFormat="1">
      <c r="A633" s="37"/>
      <c r="B633" s="38"/>
      <c r="C633" s="39"/>
      <c r="D633" s="247" t="s">
        <v>148</v>
      </c>
      <c r="E633" s="39"/>
      <c r="F633" s="248" t="s">
        <v>1008</v>
      </c>
      <c r="G633" s="39"/>
      <c r="H633" s="39"/>
      <c r="I633" s="144"/>
      <c r="J633" s="144"/>
      <c r="K633" s="39"/>
      <c r="L633" s="39"/>
      <c r="M633" s="43"/>
      <c r="N633" s="249"/>
      <c r="O633" s="250"/>
      <c r="P633" s="90"/>
      <c r="Q633" s="90"/>
      <c r="R633" s="90"/>
      <c r="S633" s="90"/>
      <c r="T633" s="90"/>
      <c r="U633" s="90"/>
      <c r="V633" s="90"/>
      <c r="W633" s="90"/>
      <c r="X633" s="91"/>
      <c r="Y633" s="37"/>
      <c r="Z633" s="37"/>
      <c r="AA633" s="37"/>
      <c r="AB633" s="37"/>
      <c r="AC633" s="37"/>
      <c r="AD633" s="37"/>
      <c r="AE633" s="37"/>
      <c r="AT633" s="16" t="s">
        <v>148</v>
      </c>
      <c r="AU633" s="16" t="s">
        <v>85</v>
      </c>
    </row>
    <row r="634" s="12" customFormat="1">
      <c r="A634" s="12"/>
      <c r="B634" s="251"/>
      <c r="C634" s="252"/>
      <c r="D634" s="247" t="s">
        <v>149</v>
      </c>
      <c r="E634" s="253" t="s">
        <v>1</v>
      </c>
      <c r="F634" s="254" t="s">
        <v>826</v>
      </c>
      <c r="G634" s="252"/>
      <c r="H634" s="253" t="s">
        <v>1</v>
      </c>
      <c r="I634" s="255"/>
      <c r="J634" s="255"/>
      <c r="K634" s="252"/>
      <c r="L634" s="252"/>
      <c r="M634" s="256"/>
      <c r="N634" s="257"/>
      <c r="O634" s="258"/>
      <c r="P634" s="258"/>
      <c r="Q634" s="258"/>
      <c r="R634" s="258"/>
      <c r="S634" s="258"/>
      <c r="T634" s="258"/>
      <c r="U634" s="258"/>
      <c r="V634" s="258"/>
      <c r="W634" s="258"/>
      <c r="X634" s="259"/>
      <c r="Y634" s="12"/>
      <c r="Z634" s="12"/>
      <c r="AA634" s="12"/>
      <c r="AB634" s="12"/>
      <c r="AC634" s="12"/>
      <c r="AD634" s="12"/>
      <c r="AE634" s="12"/>
      <c r="AT634" s="260" t="s">
        <v>149</v>
      </c>
      <c r="AU634" s="260" t="s">
        <v>85</v>
      </c>
      <c r="AV634" s="12" t="s">
        <v>85</v>
      </c>
      <c r="AW634" s="12" t="s">
        <v>5</v>
      </c>
      <c r="AX634" s="12" t="s">
        <v>77</v>
      </c>
      <c r="AY634" s="260" t="s">
        <v>139</v>
      </c>
    </row>
    <row r="635" s="13" customFormat="1">
      <c r="A635" s="13"/>
      <c r="B635" s="261"/>
      <c r="C635" s="262"/>
      <c r="D635" s="247" t="s">
        <v>149</v>
      </c>
      <c r="E635" s="263" t="s">
        <v>1</v>
      </c>
      <c r="F635" s="264" t="s">
        <v>1009</v>
      </c>
      <c r="G635" s="262"/>
      <c r="H635" s="265">
        <v>34.332999999999998</v>
      </c>
      <c r="I635" s="266"/>
      <c r="J635" s="266"/>
      <c r="K635" s="262"/>
      <c r="L635" s="262"/>
      <c r="M635" s="267"/>
      <c r="N635" s="268"/>
      <c r="O635" s="269"/>
      <c r="P635" s="269"/>
      <c r="Q635" s="269"/>
      <c r="R635" s="269"/>
      <c r="S635" s="269"/>
      <c r="T635" s="269"/>
      <c r="U635" s="269"/>
      <c r="V635" s="269"/>
      <c r="W635" s="269"/>
      <c r="X635" s="270"/>
      <c r="Y635" s="13"/>
      <c r="Z635" s="13"/>
      <c r="AA635" s="13"/>
      <c r="AB635" s="13"/>
      <c r="AC635" s="13"/>
      <c r="AD635" s="13"/>
      <c r="AE635" s="13"/>
      <c r="AT635" s="271" t="s">
        <v>149</v>
      </c>
      <c r="AU635" s="271" t="s">
        <v>85</v>
      </c>
      <c r="AV635" s="13" t="s">
        <v>87</v>
      </c>
      <c r="AW635" s="13" t="s">
        <v>5</v>
      </c>
      <c r="AX635" s="13" t="s">
        <v>77</v>
      </c>
      <c r="AY635" s="271" t="s">
        <v>139</v>
      </c>
    </row>
    <row r="636" s="13" customFormat="1">
      <c r="A636" s="13"/>
      <c r="B636" s="261"/>
      <c r="C636" s="262"/>
      <c r="D636" s="247" t="s">
        <v>149</v>
      </c>
      <c r="E636" s="263" t="s">
        <v>1</v>
      </c>
      <c r="F636" s="264" t="s">
        <v>566</v>
      </c>
      <c r="G636" s="262"/>
      <c r="H636" s="265">
        <v>1.667</v>
      </c>
      <c r="I636" s="266"/>
      <c r="J636" s="266"/>
      <c r="K636" s="262"/>
      <c r="L636" s="262"/>
      <c r="M636" s="267"/>
      <c r="N636" s="268"/>
      <c r="O636" s="269"/>
      <c r="P636" s="269"/>
      <c r="Q636" s="269"/>
      <c r="R636" s="269"/>
      <c r="S636" s="269"/>
      <c r="T636" s="269"/>
      <c r="U636" s="269"/>
      <c r="V636" s="269"/>
      <c r="W636" s="269"/>
      <c r="X636" s="270"/>
      <c r="Y636" s="13"/>
      <c r="Z636" s="13"/>
      <c r="AA636" s="13"/>
      <c r="AB636" s="13"/>
      <c r="AC636" s="13"/>
      <c r="AD636" s="13"/>
      <c r="AE636" s="13"/>
      <c r="AT636" s="271" t="s">
        <v>149</v>
      </c>
      <c r="AU636" s="271" t="s">
        <v>85</v>
      </c>
      <c r="AV636" s="13" t="s">
        <v>87</v>
      </c>
      <c r="AW636" s="13" t="s">
        <v>5</v>
      </c>
      <c r="AX636" s="13" t="s">
        <v>77</v>
      </c>
      <c r="AY636" s="271" t="s">
        <v>139</v>
      </c>
    </row>
    <row r="637" s="14" customFormat="1">
      <c r="A637" s="14"/>
      <c r="B637" s="272"/>
      <c r="C637" s="273"/>
      <c r="D637" s="247" t="s">
        <v>149</v>
      </c>
      <c r="E637" s="274" t="s">
        <v>1</v>
      </c>
      <c r="F637" s="275" t="s">
        <v>154</v>
      </c>
      <c r="G637" s="273"/>
      <c r="H637" s="276">
        <v>36</v>
      </c>
      <c r="I637" s="277"/>
      <c r="J637" s="277"/>
      <c r="K637" s="273"/>
      <c r="L637" s="273"/>
      <c r="M637" s="278"/>
      <c r="N637" s="279"/>
      <c r="O637" s="280"/>
      <c r="P637" s="280"/>
      <c r="Q637" s="280"/>
      <c r="R637" s="280"/>
      <c r="S637" s="280"/>
      <c r="T637" s="280"/>
      <c r="U637" s="280"/>
      <c r="V637" s="280"/>
      <c r="W637" s="280"/>
      <c r="X637" s="281"/>
      <c r="Y637" s="14"/>
      <c r="Z637" s="14"/>
      <c r="AA637" s="14"/>
      <c r="AB637" s="14"/>
      <c r="AC637" s="14"/>
      <c r="AD637" s="14"/>
      <c r="AE637" s="14"/>
      <c r="AT637" s="282" t="s">
        <v>149</v>
      </c>
      <c r="AU637" s="282" t="s">
        <v>85</v>
      </c>
      <c r="AV637" s="14" t="s">
        <v>146</v>
      </c>
      <c r="AW637" s="14" t="s">
        <v>5</v>
      </c>
      <c r="AX637" s="14" t="s">
        <v>85</v>
      </c>
      <c r="AY637" s="282" t="s">
        <v>139</v>
      </c>
    </row>
    <row r="638" s="2" customFormat="1" ht="21.75" customHeight="1">
      <c r="A638" s="37"/>
      <c r="B638" s="38"/>
      <c r="C638" s="283" t="s">
        <v>592</v>
      </c>
      <c r="D638" s="283" t="s">
        <v>409</v>
      </c>
      <c r="E638" s="284" t="s">
        <v>1010</v>
      </c>
      <c r="F638" s="285" t="s">
        <v>1011</v>
      </c>
      <c r="G638" s="286" t="s">
        <v>572</v>
      </c>
      <c r="H638" s="287">
        <v>10</v>
      </c>
      <c r="I638" s="288"/>
      <c r="J638" s="288"/>
      <c r="K638" s="289">
        <f>ROUND(P638*H638,2)</f>
        <v>0</v>
      </c>
      <c r="L638" s="285" t="s">
        <v>144</v>
      </c>
      <c r="M638" s="43"/>
      <c r="N638" s="290" t="s">
        <v>1</v>
      </c>
      <c r="O638" s="241" t="s">
        <v>40</v>
      </c>
      <c r="P638" s="242">
        <f>I638+J638</f>
        <v>0</v>
      </c>
      <c r="Q638" s="242">
        <f>ROUND(I638*H638,2)</f>
        <v>0</v>
      </c>
      <c r="R638" s="242">
        <f>ROUND(J638*H638,2)</f>
        <v>0</v>
      </c>
      <c r="S638" s="90"/>
      <c r="T638" s="243">
        <f>S638*H638</f>
        <v>0</v>
      </c>
      <c r="U638" s="243">
        <v>0</v>
      </c>
      <c r="V638" s="243">
        <f>U638*H638</f>
        <v>0</v>
      </c>
      <c r="W638" s="243">
        <v>0</v>
      </c>
      <c r="X638" s="244">
        <f>W638*H638</f>
        <v>0</v>
      </c>
      <c r="Y638" s="37"/>
      <c r="Z638" s="37"/>
      <c r="AA638" s="37"/>
      <c r="AB638" s="37"/>
      <c r="AC638" s="37"/>
      <c r="AD638" s="37"/>
      <c r="AE638" s="37"/>
      <c r="AR638" s="245" t="s">
        <v>146</v>
      </c>
      <c r="AT638" s="245" t="s">
        <v>409</v>
      </c>
      <c r="AU638" s="245" t="s">
        <v>85</v>
      </c>
      <c r="AY638" s="16" t="s">
        <v>139</v>
      </c>
      <c r="BE638" s="246">
        <f>IF(O638="základní",K638,0)</f>
        <v>0</v>
      </c>
      <c r="BF638" s="246">
        <f>IF(O638="snížená",K638,0)</f>
        <v>0</v>
      </c>
      <c r="BG638" s="246">
        <f>IF(O638="zákl. přenesená",K638,0)</f>
        <v>0</v>
      </c>
      <c r="BH638" s="246">
        <f>IF(O638="sníž. přenesená",K638,0)</f>
        <v>0</v>
      </c>
      <c r="BI638" s="246">
        <f>IF(O638="nulová",K638,0)</f>
        <v>0</v>
      </c>
      <c r="BJ638" s="16" t="s">
        <v>85</v>
      </c>
      <c r="BK638" s="246">
        <f>ROUND(P638*H638,2)</f>
        <v>0</v>
      </c>
      <c r="BL638" s="16" t="s">
        <v>146</v>
      </c>
      <c r="BM638" s="245" t="s">
        <v>1012</v>
      </c>
    </row>
    <row r="639" s="2" customFormat="1">
      <c r="A639" s="37"/>
      <c r="B639" s="38"/>
      <c r="C639" s="39"/>
      <c r="D639" s="247" t="s">
        <v>148</v>
      </c>
      <c r="E639" s="39"/>
      <c r="F639" s="248" t="s">
        <v>1013</v>
      </c>
      <c r="G639" s="39"/>
      <c r="H639" s="39"/>
      <c r="I639" s="144"/>
      <c r="J639" s="144"/>
      <c r="K639" s="39"/>
      <c r="L639" s="39"/>
      <c r="M639" s="43"/>
      <c r="N639" s="249"/>
      <c r="O639" s="250"/>
      <c r="P639" s="90"/>
      <c r="Q639" s="90"/>
      <c r="R639" s="90"/>
      <c r="S639" s="90"/>
      <c r="T639" s="90"/>
      <c r="U639" s="90"/>
      <c r="V639" s="90"/>
      <c r="W639" s="90"/>
      <c r="X639" s="91"/>
      <c r="Y639" s="37"/>
      <c r="Z639" s="37"/>
      <c r="AA639" s="37"/>
      <c r="AB639" s="37"/>
      <c r="AC639" s="37"/>
      <c r="AD639" s="37"/>
      <c r="AE639" s="37"/>
      <c r="AT639" s="16" t="s">
        <v>148</v>
      </c>
      <c r="AU639" s="16" t="s">
        <v>85</v>
      </c>
    </row>
    <row r="640" s="13" customFormat="1">
      <c r="A640" s="13"/>
      <c r="B640" s="261"/>
      <c r="C640" s="262"/>
      <c r="D640" s="247" t="s">
        <v>149</v>
      </c>
      <c r="E640" s="263" t="s">
        <v>1</v>
      </c>
      <c r="F640" s="264" t="s">
        <v>226</v>
      </c>
      <c r="G640" s="262"/>
      <c r="H640" s="265">
        <v>12</v>
      </c>
      <c r="I640" s="266"/>
      <c r="J640" s="266"/>
      <c r="K640" s="262"/>
      <c r="L640" s="262"/>
      <c r="M640" s="267"/>
      <c r="N640" s="268"/>
      <c r="O640" s="269"/>
      <c r="P640" s="269"/>
      <c r="Q640" s="269"/>
      <c r="R640" s="269"/>
      <c r="S640" s="269"/>
      <c r="T640" s="269"/>
      <c r="U640" s="269"/>
      <c r="V640" s="269"/>
      <c r="W640" s="269"/>
      <c r="X640" s="270"/>
      <c r="Y640" s="13"/>
      <c r="Z640" s="13"/>
      <c r="AA640" s="13"/>
      <c r="AB640" s="13"/>
      <c r="AC640" s="13"/>
      <c r="AD640" s="13"/>
      <c r="AE640" s="13"/>
      <c r="AT640" s="271" t="s">
        <v>149</v>
      </c>
      <c r="AU640" s="271" t="s">
        <v>85</v>
      </c>
      <c r="AV640" s="13" t="s">
        <v>87</v>
      </c>
      <c r="AW640" s="13" t="s">
        <v>5</v>
      </c>
      <c r="AX640" s="13" t="s">
        <v>77</v>
      </c>
      <c r="AY640" s="271" t="s">
        <v>139</v>
      </c>
    </row>
    <row r="641" s="13" customFormat="1">
      <c r="A641" s="13"/>
      <c r="B641" s="261"/>
      <c r="C641" s="262"/>
      <c r="D641" s="247" t="s">
        <v>149</v>
      </c>
      <c r="E641" s="263" t="s">
        <v>1</v>
      </c>
      <c r="F641" s="264" t="s">
        <v>1014</v>
      </c>
      <c r="G641" s="262"/>
      <c r="H641" s="265">
        <v>-2</v>
      </c>
      <c r="I641" s="266"/>
      <c r="J641" s="266"/>
      <c r="K641" s="262"/>
      <c r="L641" s="262"/>
      <c r="M641" s="267"/>
      <c r="N641" s="268"/>
      <c r="O641" s="269"/>
      <c r="P641" s="269"/>
      <c r="Q641" s="269"/>
      <c r="R641" s="269"/>
      <c r="S641" s="269"/>
      <c r="T641" s="269"/>
      <c r="U641" s="269"/>
      <c r="V641" s="269"/>
      <c r="W641" s="269"/>
      <c r="X641" s="270"/>
      <c r="Y641" s="13"/>
      <c r="Z641" s="13"/>
      <c r="AA641" s="13"/>
      <c r="AB641" s="13"/>
      <c r="AC641" s="13"/>
      <c r="AD641" s="13"/>
      <c r="AE641" s="13"/>
      <c r="AT641" s="271" t="s">
        <v>149</v>
      </c>
      <c r="AU641" s="271" t="s">
        <v>85</v>
      </c>
      <c r="AV641" s="13" t="s">
        <v>87</v>
      </c>
      <c r="AW641" s="13" t="s">
        <v>5</v>
      </c>
      <c r="AX641" s="13" t="s">
        <v>77</v>
      </c>
      <c r="AY641" s="271" t="s">
        <v>139</v>
      </c>
    </row>
    <row r="642" s="14" customFormat="1">
      <c r="A642" s="14"/>
      <c r="B642" s="272"/>
      <c r="C642" s="273"/>
      <c r="D642" s="247" t="s">
        <v>149</v>
      </c>
      <c r="E642" s="274" t="s">
        <v>1</v>
      </c>
      <c r="F642" s="275" t="s">
        <v>154</v>
      </c>
      <c r="G642" s="273"/>
      <c r="H642" s="276">
        <v>10</v>
      </c>
      <c r="I642" s="277"/>
      <c r="J642" s="277"/>
      <c r="K642" s="273"/>
      <c r="L642" s="273"/>
      <c r="M642" s="278"/>
      <c r="N642" s="279"/>
      <c r="O642" s="280"/>
      <c r="P642" s="280"/>
      <c r="Q642" s="280"/>
      <c r="R642" s="280"/>
      <c r="S642" s="280"/>
      <c r="T642" s="280"/>
      <c r="U642" s="280"/>
      <c r="V642" s="280"/>
      <c r="W642" s="280"/>
      <c r="X642" s="281"/>
      <c r="Y642" s="14"/>
      <c r="Z642" s="14"/>
      <c r="AA642" s="14"/>
      <c r="AB642" s="14"/>
      <c r="AC642" s="14"/>
      <c r="AD642" s="14"/>
      <c r="AE642" s="14"/>
      <c r="AT642" s="282" t="s">
        <v>149</v>
      </c>
      <c r="AU642" s="282" t="s">
        <v>85</v>
      </c>
      <c r="AV642" s="14" t="s">
        <v>146</v>
      </c>
      <c r="AW642" s="14" t="s">
        <v>5</v>
      </c>
      <c r="AX642" s="14" t="s">
        <v>85</v>
      </c>
      <c r="AY642" s="282" t="s">
        <v>139</v>
      </c>
    </row>
    <row r="643" s="2" customFormat="1" ht="21.75" customHeight="1">
      <c r="A643" s="37"/>
      <c r="B643" s="38"/>
      <c r="C643" s="283" t="s">
        <v>598</v>
      </c>
      <c r="D643" s="283" t="s">
        <v>409</v>
      </c>
      <c r="E643" s="284" t="s">
        <v>1015</v>
      </c>
      <c r="F643" s="285" t="s">
        <v>1016</v>
      </c>
      <c r="G643" s="286" t="s">
        <v>572</v>
      </c>
      <c r="H643" s="287">
        <v>6</v>
      </c>
      <c r="I643" s="288"/>
      <c r="J643" s="288"/>
      <c r="K643" s="289">
        <f>ROUND(P643*H643,2)</f>
        <v>0</v>
      </c>
      <c r="L643" s="285" t="s">
        <v>144</v>
      </c>
      <c r="M643" s="43"/>
      <c r="N643" s="290" t="s">
        <v>1</v>
      </c>
      <c r="O643" s="241" t="s">
        <v>40</v>
      </c>
      <c r="P643" s="242">
        <f>I643+J643</f>
        <v>0</v>
      </c>
      <c r="Q643" s="242">
        <f>ROUND(I643*H643,2)</f>
        <v>0</v>
      </c>
      <c r="R643" s="242">
        <f>ROUND(J643*H643,2)</f>
        <v>0</v>
      </c>
      <c r="S643" s="90"/>
      <c r="T643" s="243">
        <f>S643*H643</f>
        <v>0</v>
      </c>
      <c r="U643" s="243">
        <v>0</v>
      </c>
      <c r="V643" s="243">
        <f>U643*H643</f>
        <v>0</v>
      </c>
      <c r="W643" s="243">
        <v>0</v>
      </c>
      <c r="X643" s="244">
        <f>W643*H643</f>
        <v>0</v>
      </c>
      <c r="Y643" s="37"/>
      <c r="Z643" s="37"/>
      <c r="AA643" s="37"/>
      <c r="AB643" s="37"/>
      <c r="AC643" s="37"/>
      <c r="AD643" s="37"/>
      <c r="AE643" s="37"/>
      <c r="AR643" s="245" t="s">
        <v>146</v>
      </c>
      <c r="AT643" s="245" t="s">
        <v>409</v>
      </c>
      <c r="AU643" s="245" t="s">
        <v>85</v>
      </c>
      <c r="AY643" s="16" t="s">
        <v>139</v>
      </c>
      <c r="BE643" s="246">
        <f>IF(O643="základní",K643,0)</f>
        <v>0</v>
      </c>
      <c r="BF643" s="246">
        <f>IF(O643="snížená",K643,0)</f>
        <v>0</v>
      </c>
      <c r="BG643" s="246">
        <f>IF(O643="zákl. přenesená",K643,0)</f>
        <v>0</v>
      </c>
      <c r="BH643" s="246">
        <f>IF(O643="sníž. přenesená",K643,0)</f>
        <v>0</v>
      </c>
      <c r="BI643" s="246">
        <f>IF(O643="nulová",K643,0)</f>
        <v>0</v>
      </c>
      <c r="BJ643" s="16" t="s">
        <v>85</v>
      </c>
      <c r="BK643" s="246">
        <f>ROUND(P643*H643,2)</f>
        <v>0</v>
      </c>
      <c r="BL643" s="16" t="s">
        <v>146</v>
      </c>
      <c r="BM643" s="245" t="s">
        <v>1017</v>
      </c>
    </row>
    <row r="644" s="2" customFormat="1">
      <c r="A644" s="37"/>
      <c r="B644" s="38"/>
      <c r="C644" s="39"/>
      <c r="D644" s="247" t="s">
        <v>148</v>
      </c>
      <c r="E644" s="39"/>
      <c r="F644" s="248" t="s">
        <v>1018</v>
      </c>
      <c r="G644" s="39"/>
      <c r="H644" s="39"/>
      <c r="I644" s="144"/>
      <c r="J644" s="144"/>
      <c r="K644" s="39"/>
      <c r="L644" s="39"/>
      <c r="M644" s="43"/>
      <c r="N644" s="249"/>
      <c r="O644" s="250"/>
      <c r="P644" s="90"/>
      <c r="Q644" s="90"/>
      <c r="R644" s="90"/>
      <c r="S644" s="90"/>
      <c r="T644" s="90"/>
      <c r="U644" s="90"/>
      <c r="V644" s="90"/>
      <c r="W644" s="90"/>
      <c r="X644" s="91"/>
      <c r="Y644" s="37"/>
      <c r="Z644" s="37"/>
      <c r="AA644" s="37"/>
      <c r="AB644" s="37"/>
      <c r="AC644" s="37"/>
      <c r="AD644" s="37"/>
      <c r="AE644" s="37"/>
      <c r="AT644" s="16" t="s">
        <v>148</v>
      </c>
      <c r="AU644" s="16" t="s">
        <v>85</v>
      </c>
    </row>
    <row r="645" s="12" customFormat="1">
      <c r="A645" s="12"/>
      <c r="B645" s="251"/>
      <c r="C645" s="252"/>
      <c r="D645" s="247" t="s">
        <v>149</v>
      </c>
      <c r="E645" s="253" t="s">
        <v>1</v>
      </c>
      <c r="F645" s="254" t="s">
        <v>826</v>
      </c>
      <c r="G645" s="252"/>
      <c r="H645" s="253" t="s">
        <v>1</v>
      </c>
      <c r="I645" s="255"/>
      <c r="J645" s="255"/>
      <c r="K645" s="252"/>
      <c r="L645" s="252"/>
      <c r="M645" s="256"/>
      <c r="N645" s="257"/>
      <c r="O645" s="258"/>
      <c r="P645" s="258"/>
      <c r="Q645" s="258"/>
      <c r="R645" s="258"/>
      <c r="S645" s="258"/>
      <c r="T645" s="258"/>
      <c r="U645" s="258"/>
      <c r="V645" s="258"/>
      <c r="W645" s="258"/>
      <c r="X645" s="259"/>
      <c r="Y645" s="12"/>
      <c r="Z645" s="12"/>
      <c r="AA645" s="12"/>
      <c r="AB645" s="12"/>
      <c r="AC645" s="12"/>
      <c r="AD645" s="12"/>
      <c r="AE645" s="12"/>
      <c r="AT645" s="260" t="s">
        <v>149</v>
      </c>
      <c r="AU645" s="260" t="s">
        <v>85</v>
      </c>
      <c r="AV645" s="12" t="s">
        <v>85</v>
      </c>
      <c r="AW645" s="12" t="s">
        <v>5</v>
      </c>
      <c r="AX645" s="12" t="s">
        <v>77</v>
      </c>
      <c r="AY645" s="260" t="s">
        <v>139</v>
      </c>
    </row>
    <row r="646" s="13" customFormat="1">
      <c r="A646" s="13"/>
      <c r="B646" s="261"/>
      <c r="C646" s="262"/>
      <c r="D646" s="247" t="s">
        <v>149</v>
      </c>
      <c r="E646" s="263" t="s">
        <v>1</v>
      </c>
      <c r="F646" s="264" t="s">
        <v>87</v>
      </c>
      <c r="G646" s="262"/>
      <c r="H646" s="265">
        <v>2</v>
      </c>
      <c r="I646" s="266"/>
      <c r="J646" s="266"/>
      <c r="K646" s="262"/>
      <c r="L646" s="262"/>
      <c r="M646" s="267"/>
      <c r="N646" s="268"/>
      <c r="O646" s="269"/>
      <c r="P646" s="269"/>
      <c r="Q646" s="269"/>
      <c r="R646" s="269"/>
      <c r="S646" s="269"/>
      <c r="T646" s="269"/>
      <c r="U646" s="269"/>
      <c r="V646" s="269"/>
      <c r="W646" s="269"/>
      <c r="X646" s="270"/>
      <c r="Y646" s="13"/>
      <c r="Z646" s="13"/>
      <c r="AA646" s="13"/>
      <c r="AB646" s="13"/>
      <c r="AC646" s="13"/>
      <c r="AD646" s="13"/>
      <c r="AE646" s="13"/>
      <c r="AT646" s="271" t="s">
        <v>149</v>
      </c>
      <c r="AU646" s="271" t="s">
        <v>85</v>
      </c>
      <c r="AV646" s="13" t="s">
        <v>87</v>
      </c>
      <c r="AW646" s="13" t="s">
        <v>5</v>
      </c>
      <c r="AX646" s="13" t="s">
        <v>77</v>
      </c>
      <c r="AY646" s="271" t="s">
        <v>139</v>
      </c>
    </row>
    <row r="647" s="12" customFormat="1">
      <c r="A647" s="12"/>
      <c r="B647" s="251"/>
      <c r="C647" s="252"/>
      <c r="D647" s="247" t="s">
        <v>149</v>
      </c>
      <c r="E647" s="253" t="s">
        <v>1</v>
      </c>
      <c r="F647" s="254" t="s">
        <v>1019</v>
      </c>
      <c r="G647" s="252"/>
      <c r="H647" s="253" t="s">
        <v>1</v>
      </c>
      <c r="I647" s="255"/>
      <c r="J647" s="255"/>
      <c r="K647" s="252"/>
      <c r="L647" s="252"/>
      <c r="M647" s="256"/>
      <c r="N647" s="257"/>
      <c r="O647" s="258"/>
      <c r="P647" s="258"/>
      <c r="Q647" s="258"/>
      <c r="R647" s="258"/>
      <c r="S647" s="258"/>
      <c r="T647" s="258"/>
      <c r="U647" s="258"/>
      <c r="V647" s="258"/>
      <c r="W647" s="258"/>
      <c r="X647" s="259"/>
      <c r="Y647" s="12"/>
      <c r="Z647" s="12"/>
      <c r="AA647" s="12"/>
      <c r="AB647" s="12"/>
      <c r="AC647" s="12"/>
      <c r="AD647" s="12"/>
      <c r="AE647" s="12"/>
      <c r="AT647" s="260" t="s">
        <v>149</v>
      </c>
      <c r="AU647" s="260" t="s">
        <v>85</v>
      </c>
      <c r="AV647" s="12" t="s">
        <v>85</v>
      </c>
      <c r="AW647" s="12" t="s">
        <v>5</v>
      </c>
      <c r="AX647" s="12" t="s">
        <v>77</v>
      </c>
      <c r="AY647" s="260" t="s">
        <v>139</v>
      </c>
    </row>
    <row r="648" s="13" customFormat="1">
      <c r="A648" s="13"/>
      <c r="B648" s="261"/>
      <c r="C648" s="262"/>
      <c r="D648" s="247" t="s">
        <v>149</v>
      </c>
      <c r="E648" s="263" t="s">
        <v>1</v>
      </c>
      <c r="F648" s="264" t="s">
        <v>234</v>
      </c>
      <c r="G648" s="262"/>
      <c r="H648" s="265">
        <v>4</v>
      </c>
      <c r="I648" s="266"/>
      <c r="J648" s="266"/>
      <c r="K648" s="262"/>
      <c r="L648" s="262"/>
      <c r="M648" s="267"/>
      <c r="N648" s="268"/>
      <c r="O648" s="269"/>
      <c r="P648" s="269"/>
      <c r="Q648" s="269"/>
      <c r="R648" s="269"/>
      <c r="S648" s="269"/>
      <c r="T648" s="269"/>
      <c r="U648" s="269"/>
      <c r="V648" s="269"/>
      <c r="W648" s="269"/>
      <c r="X648" s="270"/>
      <c r="Y648" s="13"/>
      <c r="Z648" s="13"/>
      <c r="AA648" s="13"/>
      <c r="AB648" s="13"/>
      <c r="AC648" s="13"/>
      <c r="AD648" s="13"/>
      <c r="AE648" s="13"/>
      <c r="AT648" s="271" t="s">
        <v>149</v>
      </c>
      <c r="AU648" s="271" t="s">
        <v>85</v>
      </c>
      <c r="AV648" s="13" t="s">
        <v>87</v>
      </c>
      <c r="AW648" s="13" t="s">
        <v>5</v>
      </c>
      <c r="AX648" s="13" t="s">
        <v>77</v>
      </c>
      <c r="AY648" s="271" t="s">
        <v>139</v>
      </c>
    </row>
    <row r="649" s="14" customFormat="1">
      <c r="A649" s="14"/>
      <c r="B649" s="272"/>
      <c r="C649" s="273"/>
      <c r="D649" s="247" t="s">
        <v>149</v>
      </c>
      <c r="E649" s="274" t="s">
        <v>1</v>
      </c>
      <c r="F649" s="275" t="s">
        <v>154</v>
      </c>
      <c r="G649" s="273"/>
      <c r="H649" s="276">
        <v>6</v>
      </c>
      <c r="I649" s="277"/>
      <c r="J649" s="277"/>
      <c r="K649" s="273"/>
      <c r="L649" s="273"/>
      <c r="M649" s="278"/>
      <c r="N649" s="279"/>
      <c r="O649" s="280"/>
      <c r="P649" s="280"/>
      <c r="Q649" s="280"/>
      <c r="R649" s="280"/>
      <c r="S649" s="280"/>
      <c r="T649" s="280"/>
      <c r="U649" s="280"/>
      <c r="V649" s="280"/>
      <c r="W649" s="280"/>
      <c r="X649" s="281"/>
      <c r="Y649" s="14"/>
      <c r="Z649" s="14"/>
      <c r="AA649" s="14"/>
      <c r="AB649" s="14"/>
      <c r="AC649" s="14"/>
      <c r="AD649" s="14"/>
      <c r="AE649" s="14"/>
      <c r="AT649" s="282" t="s">
        <v>149</v>
      </c>
      <c r="AU649" s="282" t="s">
        <v>85</v>
      </c>
      <c r="AV649" s="14" t="s">
        <v>146</v>
      </c>
      <c r="AW649" s="14" t="s">
        <v>5</v>
      </c>
      <c r="AX649" s="14" t="s">
        <v>85</v>
      </c>
      <c r="AY649" s="282" t="s">
        <v>139</v>
      </c>
    </row>
    <row r="650" s="2" customFormat="1" ht="21.75" customHeight="1">
      <c r="A650" s="37"/>
      <c r="B650" s="38"/>
      <c r="C650" s="283" t="s">
        <v>603</v>
      </c>
      <c r="D650" s="283" t="s">
        <v>409</v>
      </c>
      <c r="E650" s="284" t="s">
        <v>1020</v>
      </c>
      <c r="F650" s="285" t="s">
        <v>1021</v>
      </c>
      <c r="G650" s="286" t="s">
        <v>572</v>
      </c>
      <c r="H650" s="287">
        <v>48</v>
      </c>
      <c r="I650" s="288"/>
      <c r="J650" s="288"/>
      <c r="K650" s="289">
        <f>ROUND(P650*H650,2)</f>
        <v>0</v>
      </c>
      <c r="L650" s="285" t="s">
        <v>144</v>
      </c>
      <c r="M650" s="43"/>
      <c r="N650" s="290" t="s">
        <v>1</v>
      </c>
      <c r="O650" s="241" t="s">
        <v>40</v>
      </c>
      <c r="P650" s="242">
        <f>I650+J650</f>
        <v>0</v>
      </c>
      <c r="Q650" s="242">
        <f>ROUND(I650*H650,2)</f>
        <v>0</v>
      </c>
      <c r="R650" s="242">
        <f>ROUND(J650*H650,2)</f>
        <v>0</v>
      </c>
      <c r="S650" s="90"/>
      <c r="T650" s="243">
        <f>S650*H650</f>
        <v>0</v>
      </c>
      <c r="U650" s="243">
        <v>0</v>
      </c>
      <c r="V650" s="243">
        <f>U650*H650</f>
        <v>0</v>
      </c>
      <c r="W650" s="243">
        <v>0</v>
      </c>
      <c r="X650" s="244">
        <f>W650*H650</f>
        <v>0</v>
      </c>
      <c r="Y650" s="37"/>
      <c r="Z650" s="37"/>
      <c r="AA650" s="37"/>
      <c r="AB650" s="37"/>
      <c r="AC650" s="37"/>
      <c r="AD650" s="37"/>
      <c r="AE650" s="37"/>
      <c r="AR650" s="245" t="s">
        <v>146</v>
      </c>
      <c r="AT650" s="245" t="s">
        <v>409</v>
      </c>
      <c r="AU650" s="245" t="s">
        <v>85</v>
      </c>
      <c r="AY650" s="16" t="s">
        <v>139</v>
      </c>
      <c r="BE650" s="246">
        <f>IF(O650="základní",K650,0)</f>
        <v>0</v>
      </c>
      <c r="BF650" s="246">
        <f>IF(O650="snížená",K650,0)</f>
        <v>0</v>
      </c>
      <c r="BG650" s="246">
        <f>IF(O650="zákl. přenesená",K650,0)</f>
        <v>0</v>
      </c>
      <c r="BH650" s="246">
        <f>IF(O650="sníž. přenesená",K650,0)</f>
        <v>0</v>
      </c>
      <c r="BI650" s="246">
        <f>IF(O650="nulová",K650,0)</f>
        <v>0</v>
      </c>
      <c r="BJ650" s="16" t="s">
        <v>85</v>
      </c>
      <c r="BK650" s="246">
        <f>ROUND(P650*H650,2)</f>
        <v>0</v>
      </c>
      <c r="BL650" s="16" t="s">
        <v>146</v>
      </c>
      <c r="BM650" s="245" t="s">
        <v>1022</v>
      </c>
    </row>
    <row r="651" s="2" customFormat="1">
      <c r="A651" s="37"/>
      <c r="B651" s="38"/>
      <c r="C651" s="39"/>
      <c r="D651" s="247" t="s">
        <v>148</v>
      </c>
      <c r="E651" s="39"/>
      <c r="F651" s="248" t="s">
        <v>1023</v>
      </c>
      <c r="G651" s="39"/>
      <c r="H651" s="39"/>
      <c r="I651" s="144"/>
      <c r="J651" s="144"/>
      <c r="K651" s="39"/>
      <c r="L651" s="39"/>
      <c r="M651" s="43"/>
      <c r="N651" s="249"/>
      <c r="O651" s="250"/>
      <c r="P651" s="90"/>
      <c r="Q651" s="90"/>
      <c r="R651" s="90"/>
      <c r="S651" s="90"/>
      <c r="T651" s="90"/>
      <c r="U651" s="90"/>
      <c r="V651" s="90"/>
      <c r="W651" s="90"/>
      <c r="X651" s="91"/>
      <c r="Y651" s="37"/>
      <c r="Z651" s="37"/>
      <c r="AA651" s="37"/>
      <c r="AB651" s="37"/>
      <c r="AC651" s="37"/>
      <c r="AD651" s="37"/>
      <c r="AE651" s="37"/>
      <c r="AT651" s="16" t="s">
        <v>148</v>
      </c>
      <c r="AU651" s="16" t="s">
        <v>85</v>
      </c>
    </row>
    <row r="652" s="13" customFormat="1">
      <c r="A652" s="13"/>
      <c r="B652" s="261"/>
      <c r="C652" s="262"/>
      <c r="D652" s="247" t="s">
        <v>149</v>
      </c>
      <c r="E652" s="263" t="s">
        <v>1</v>
      </c>
      <c r="F652" s="264" t="s">
        <v>146</v>
      </c>
      <c r="G652" s="262"/>
      <c r="H652" s="265">
        <v>4</v>
      </c>
      <c r="I652" s="266"/>
      <c r="J652" s="266"/>
      <c r="K652" s="262"/>
      <c r="L652" s="262"/>
      <c r="M652" s="267"/>
      <c r="N652" s="268"/>
      <c r="O652" s="269"/>
      <c r="P652" s="269"/>
      <c r="Q652" s="269"/>
      <c r="R652" s="269"/>
      <c r="S652" s="269"/>
      <c r="T652" s="269"/>
      <c r="U652" s="269"/>
      <c r="V652" s="269"/>
      <c r="W652" s="269"/>
      <c r="X652" s="270"/>
      <c r="Y652" s="13"/>
      <c r="Z652" s="13"/>
      <c r="AA652" s="13"/>
      <c r="AB652" s="13"/>
      <c r="AC652" s="13"/>
      <c r="AD652" s="13"/>
      <c r="AE652" s="13"/>
      <c r="AT652" s="271" t="s">
        <v>149</v>
      </c>
      <c r="AU652" s="271" t="s">
        <v>85</v>
      </c>
      <c r="AV652" s="13" t="s">
        <v>87</v>
      </c>
      <c r="AW652" s="13" t="s">
        <v>5</v>
      </c>
      <c r="AX652" s="13" t="s">
        <v>77</v>
      </c>
      <c r="AY652" s="271" t="s">
        <v>139</v>
      </c>
    </row>
    <row r="653" s="12" customFormat="1">
      <c r="A653" s="12"/>
      <c r="B653" s="251"/>
      <c r="C653" s="252"/>
      <c r="D653" s="247" t="s">
        <v>149</v>
      </c>
      <c r="E653" s="253" t="s">
        <v>1</v>
      </c>
      <c r="F653" s="254" t="s">
        <v>872</v>
      </c>
      <c r="G653" s="252"/>
      <c r="H653" s="253" t="s">
        <v>1</v>
      </c>
      <c r="I653" s="255"/>
      <c r="J653" s="255"/>
      <c r="K653" s="252"/>
      <c r="L653" s="252"/>
      <c r="M653" s="256"/>
      <c r="N653" s="257"/>
      <c r="O653" s="258"/>
      <c r="P653" s="258"/>
      <c r="Q653" s="258"/>
      <c r="R653" s="258"/>
      <c r="S653" s="258"/>
      <c r="T653" s="258"/>
      <c r="U653" s="258"/>
      <c r="V653" s="258"/>
      <c r="W653" s="258"/>
      <c r="X653" s="259"/>
      <c r="Y653" s="12"/>
      <c r="Z653" s="12"/>
      <c r="AA653" s="12"/>
      <c r="AB653" s="12"/>
      <c r="AC653" s="12"/>
      <c r="AD653" s="12"/>
      <c r="AE653" s="12"/>
      <c r="AT653" s="260" t="s">
        <v>149</v>
      </c>
      <c r="AU653" s="260" t="s">
        <v>85</v>
      </c>
      <c r="AV653" s="12" t="s">
        <v>85</v>
      </c>
      <c r="AW653" s="12" t="s">
        <v>5</v>
      </c>
      <c r="AX653" s="12" t="s">
        <v>77</v>
      </c>
      <c r="AY653" s="260" t="s">
        <v>139</v>
      </c>
    </row>
    <row r="654" s="13" customFormat="1">
      <c r="A654" s="13"/>
      <c r="B654" s="261"/>
      <c r="C654" s="262"/>
      <c r="D654" s="247" t="s">
        <v>149</v>
      </c>
      <c r="E654" s="263" t="s">
        <v>1</v>
      </c>
      <c r="F654" s="264" t="s">
        <v>1024</v>
      </c>
      <c r="G654" s="262"/>
      <c r="H654" s="265">
        <v>28</v>
      </c>
      <c r="I654" s="266"/>
      <c r="J654" s="266"/>
      <c r="K654" s="262"/>
      <c r="L654" s="262"/>
      <c r="M654" s="267"/>
      <c r="N654" s="268"/>
      <c r="O654" s="269"/>
      <c r="P654" s="269"/>
      <c r="Q654" s="269"/>
      <c r="R654" s="269"/>
      <c r="S654" s="269"/>
      <c r="T654" s="269"/>
      <c r="U654" s="269"/>
      <c r="V654" s="269"/>
      <c r="W654" s="269"/>
      <c r="X654" s="270"/>
      <c r="Y654" s="13"/>
      <c r="Z654" s="13"/>
      <c r="AA654" s="13"/>
      <c r="AB654" s="13"/>
      <c r="AC654" s="13"/>
      <c r="AD654" s="13"/>
      <c r="AE654" s="13"/>
      <c r="AT654" s="271" t="s">
        <v>149</v>
      </c>
      <c r="AU654" s="271" t="s">
        <v>85</v>
      </c>
      <c r="AV654" s="13" t="s">
        <v>87</v>
      </c>
      <c r="AW654" s="13" t="s">
        <v>5</v>
      </c>
      <c r="AX654" s="13" t="s">
        <v>77</v>
      </c>
      <c r="AY654" s="271" t="s">
        <v>139</v>
      </c>
    </row>
    <row r="655" s="12" customFormat="1">
      <c r="A655" s="12"/>
      <c r="B655" s="251"/>
      <c r="C655" s="252"/>
      <c r="D655" s="247" t="s">
        <v>149</v>
      </c>
      <c r="E655" s="253" t="s">
        <v>1</v>
      </c>
      <c r="F655" s="254" t="s">
        <v>581</v>
      </c>
      <c r="G655" s="252"/>
      <c r="H655" s="253" t="s">
        <v>1</v>
      </c>
      <c r="I655" s="255"/>
      <c r="J655" s="255"/>
      <c r="K655" s="252"/>
      <c r="L655" s="252"/>
      <c r="M655" s="256"/>
      <c r="N655" s="257"/>
      <c r="O655" s="258"/>
      <c r="P655" s="258"/>
      <c r="Q655" s="258"/>
      <c r="R655" s="258"/>
      <c r="S655" s="258"/>
      <c r="T655" s="258"/>
      <c r="U655" s="258"/>
      <c r="V655" s="258"/>
      <c r="W655" s="258"/>
      <c r="X655" s="259"/>
      <c r="Y655" s="12"/>
      <c r="Z655" s="12"/>
      <c r="AA655" s="12"/>
      <c r="AB655" s="12"/>
      <c r="AC655" s="12"/>
      <c r="AD655" s="12"/>
      <c r="AE655" s="12"/>
      <c r="AT655" s="260" t="s">
        <v>149</v>
      </c>
      <c r="AU655" s="260" t="s">
        <v>85</v>
      </c>
      <c r="AV655" s="12" t="s">
        <v>85</v>
      </c>
      <c r="AW655" s="12" t="s">
        <v>5</v>
      </c>
      <c r="AX655" s="12" t="s">
        <v>77</v>
      </c>
      <c r="AY655" s="260" t="s">
        <v>139</v>
      </c>
    </row>
    <row r="656" s="13" customFormat="1">
      <c r="A656" s="13"/>
      <c r="B656" s="261"/>
      <c r="C656" s="262"/>
      <c r="D656" s="247" t="s">
        <v>149</v>
      </c>
      <c r="E656" s="263" t="s">
        <v>1</v>
      </c>
      <c r="F656" s="264" t="s">
        <v>242</v>
      </c>
      <c r="G656" s="262"/>
      <c r="H656" s="265">
        <v>16</v>
      </c>
      <c r="I656" s="266"/>
      <c r="J656" s="266"/>
      <c r="K656" s="262"/>
      <c r="L656" s="262"/>
      <c r="M656" s="267"/>
      <c r="N656" s="268"/>
      <c r="O656" s="269"/>
      <c r="P656" s="269"/>
      <c r="Q656" s="269"/>
      <c r="R656" s="269"/>
      <c r="S656" s="269"/>
      <c r="T656" s="269"/>
      <c r="U656" s="269"/>
      <c r="V656" s="269"/>
      <c r="W656" s="269"/>
      <c r="X656" s="270"/>
      <c r="Y656" s="13"/>
      <c r="Z656" s="13"/>
      <c r="AA656" s="13"/>
      <c r="AB656" s="13"/>
      <c r="AC656" s="13"/>
      <c r="AD656" s="13"/>
      <c r="AE656" s="13"/>
      <c r="AT656" s="271" t="s">
        <v>149</v>
      </c>
      <c r="AU656" s="271" t="s">
        <v>85</v>
      </c>
      <c r="AV656" s="13" t="s">
        <v>87</v>
      </c>
      <c r="AW656" s="13" t="s">
        <v>5</v>
      </c>
      <c r="AX656" s="13" t="s">
        <v>77</v>
      </c>
      <c r="AY656" s="271" t="s">
        <v>139</v>
      </c>
    </row>
    <row r="657" s="14" customFormat="1">
      <c r="A657" s="14"/>
      <c r="B657" s="272"/>
      <c r="C657" s="273"/>
      <c r="D657" s="247" t="s">
        <v>149</v>
      </c>
      <c r="E657" s="274" t="s">
        <v>1</v>
      </c>
      <c r="F657" s="275" t="s">
        <v>154</v>
      </c>
      <c r="G657" s="273"/>
      <c r="H657" s="276">
        <v>48</v>
      </c>
      <c r="I657" s="277"/>
      <c r="J657" s="277"/>
      <c r="K657" s="273"/>
      <c r="L657" s="273"/>
      <c r="M657" s="278"/>
      <c r="N657" s="279"/>
      <c r="O657" s="280"/>
      <c r="P657" s="280"/>
      <c r="Q657" s="280"/>
      <c r="R657" s="280"/>
      <c r="S657" s="280"/>
      <c r="T657" s="280"/>
      <c r="U657" s="280"/>
      <c r="V657" s="280"/>
      <c r="W657" s="280"/>
      <c r="X657" s="281"/>
      <c r="Y657" s="14"/>
      <c r="Z657" s="14"/>
      <c r="AA657" s="14"/>
      <c r="AB657" s="14"/>
      <c r="AC657" s="14"/>
      <c r="AD657" s="14"/>
      <c r="AE657" s="14"/>
      <c r="AT657" s="282" t="s">
        <v>149</v>
      </c>
      <c r="AU657" s="282" t="s">
        <v>85</v>
      </c>
      <c r="AV657" s="14" t="s">
        <v>146</v>
      </c>
      <c r="AW657" s="14" t="s">
        <v>5</v>
      </c>
      <c r="AX657" s="14" t="s">
        <v>85</v>
      </c>
      <c r="AY657" s="282" t="s">
        <v>139</v>
      </c>
    </row>
    <row r="658" s="2" customFormat="1" ht="21.75" customHeight="1">
      <c r="A658" s="37"/>
      <c r="B658" s="38"/>
      <c r="C658" s="283" t="s">
        <v>608</v>
      </c>
      <c r="D658" s="283" t="s">
        <v>409</v>
      </c>
      <c r="E658" s="284" t="s">
        <v>1025</v>
      </c>
      <c r="F658" s="285" t="s">
        <v>1026</v>
      </c>
      <c r="G658" s="286" t="s">
        <v>572</v>
      </c>
      <c r="H658" s="287">
        <v>2</v>
      </c>
      <c r="I658" s="288"/>
      <c r="J658" s="288"/>
      <c r="K658" s="289">
        <f>ROUND(P658*H658,2)</f>
        <v>0</v>
      </c>
      <c r="L658" s="285" t="s">
        <v>144</v>
      </c>
      <c r="M658" s="43"/>
      <c r="N658" s="290" t="s">
        <v>1</v>
      </c>
      <c r="O658" s="241" t="s">
        <v>40</v>
      </c>
      <c r="P658" s="242">
        <f>I658+J658</f>
        <v>0</v>
      </c>
      <c r="Q658" s="242">
        <f>ROUND(I658*H658,2)</f>
        <v>0</v>
      </c>
      <c r="R658" s="242">
        <f>ROUND(J658*H658,2)</f>
        <v>0</v>
      </c>
      <c r="S658" s="90"/>
      <c r="T658" s="243">
        <f>S658*H658</f>
        <v>0</v>
      </c>
      <c r="U658" s="243">
        <v>0</v>
      </c>
      <c r="V658" s="243">
        <f>U658*H658</f>
        <v>0</v>
      </c>
      <c r="W658" s="243">
        <v>0</v>
      </c>
      <c r="X658" s="244">
        <f>W658*H658</f>
        <v>0</v>
      </c>
      <c r="Y658" s="37"/>
      <c r="Z658" s="37"/>
      <c r="AA658" s="37"/>
      <c r="AB658" s="37"/>
      <c r="AC658" s="37"/>
      <c r="AD658" s="37"/>
      <c r="AE658" s="37"/>
      <c r="AR658" s="245" t="s">
        <v>146</v>
      </c>
      <c r="AT658" s="245" t="s">
        <v>409</v>
      </c>
      <c r="AU658" s="245" t="s">
        <v>85</v>
      </c>
      <c r="AY658" s="16" t="s">
        <v>139</v>
      </c>
      <c r="BE658" s="246">
        <f>IF(O658="základní",K658,0)</f>
        <v>0</v>
      </c>
      <c r="BF658" s="246">
        <f>IF(O658="snížená",K658,0)</f>
        <v>0</v>
      </c>
      <c r="BG658" s="246">
        <f>IF(O658="zákl. přenesená",K658,0)</f>
        <v>0</v>
      </c>
      <c r="BH658" s="246">
        <f>IF(O658="sníž. přenesená",K658,0)</f>
        <v>0</v>
      </c>
      <c r="BI658" s="246">
        <f>IF(O658="nulová",K658,0)</f>
        <v>0</v>
      </c>
      <c r="BJ658" s="16" t="s">
        <v>85</v>
      </c>
      <c r="BK658" s="246">
        <f>ROUND(P658*H658,2)</f>
        <v>0</v>
      </c>
      <c r="BL658" s="16" t="s">
        <v>146</v>
      </c>
      <c r="BM658" s="245" t="s">
        <v>1027</v>
      </c>
    </row>
    <row r="659" s="2" customFormat="1">
      <c r="A659" s="37"/>
      <c r="B659" s="38"/>
      <c r="C659" s="39"/>
      <c r="D659" s="247" t="s">
        <v>148</v>
      </c>
      <c r="E659" s="39"/>
      <c r="F659" s="248" t="s">
        <v>1028</v>
      </c>
      <c r="G659" s="39"/>
      <c r="H659" s="39"/>
      <c r="I659" s="144"/>
      <c r="J659" s="144"/>
      <c r="K659" s="39"/>
      <c r="L659" s="39"/>
      <c r="M659" s="43"/>
      <c r="N659" s="249"/>
      <c r="O659" s="250"/>
      <c r="P659" s="90"/>
      <c r="Q659" s="90"/>
      <c r="R659" s="90"/>
      <c r="S659" s="90"/>
      <c r="T659" s="90"/>
      <c r="U659" s="90"/>
      <c r="V659" s="90"/>
      <c r="W659" s="90"/>
      <c r="X659" s="91"/>
      <c r="Y659" s="37"/>
      <c r="Z659" s="37"/>
      <c r="AA659" s="37"/>
      <c r="AB659" s="37"/>
      <c r="AC659" s="37"/>
      <c r="AD659" s="37"/>
      <c r="AE659" s="37"/>
      <c r="AT659" s="16" t="s">
        <v>148</v>
      </c>
      <c r="AU659" s="16" t="s">
        <v>85</v>
      </c>
    </row>
    <row r="660" s="13" customFormat="1">
      <c r="A660" s="13"/>
      <c r="B660" s="261"/>
      <c r="C660" s="262"/>
      <c r="D660" s="247" t="s">
        <v>149</v>
      </c>
      <c r="E660" s="263" t="s">
        <v>1</v>
      </c>
      <c r="F660" s="264" t="s">
        <v>87</v>
      </c>
      <c r="G660" s="262"/>
      <c r="H660" s="265">
        <v>2</v>
      </c>
      <c r="I660" s="266"/>
      <c r="J660" s="266"/>
      <c r="K660" s="262"/>
      <c r="L660" s="262"/>
      <c r="M660" s="267"/>
      <c r="N660" s="268"/>
      <c r="O660" s="269"/>
      <c r="P660" s="269"/>
      <c r="Q660" s="269"/>
      <c r="R660" s="269"/>
      <c r="S660" s="269"/>
      <c r="T660" s="269"/>
      <c r="U660" s="269"/>
      <c r="V660" s="269"/>
      <c r="W660" s="269"/>
      <c r="X660" s="270"/>
      <c r="Y660" s="13"/>
      <c r="Z660" s="13"/>
      <c r="AA660" s="13"/>
      <c r="AB660" s="13"/>
      <c r="AC660" s="13"/>
      <c r="AD660" s="13"/>
      <c r="AE660" s="13"/>
      <c r="AT660" s="271" t="s">
        <v>149</v>
      </c>
      <c r="AU660" s="271" t="s">
        <v>85</v>
      </c>
      <c r="AV660" s="13" t="s">
        <v>87</v>
      </c>
      <c r="AW660" s="13" t="s">
        <v>5</v>
      </c>
      <c r="AX660" s="13" t="s">
        <v>77</v>
      </c>
      <c r="AY660" s="271" t="s">
        <v>139</v>
      </c>
    </row>
    <row r="661" s="14" customFormat="1">
      <c r="A661" s="14"/>
      <c r="B661" s="272"/>
      <c r="C661" s="273"/>
      <c r="D661" s="247" t="s">
        <v>149</v>
      </c>
      <c r="E661" s="274" t="s">
        <v>1</v>
      </c>
      <c r="F661" s="275" t="s">
        <v>154</v>
      </c>
      <c r="G661" s="273"/>
      <c r="H661" s="276">
        <v>2</v>
      </c>
      <c r="I661" s="277"/>
      <c r="J661" s="277"/>
      <c r="K661" s="273"/>
      <c r="L661" s="273"/>
      <c r="M661" s="278"/>
      <c r="N661" s="279"/>
      <c r="O661" s="280"/>
      <c r="P661" s="280"/>
      <c r="Q661" s="280"/>
      <c r="R661" s="280"/>
      <c r="S661" s="280"/>
      <c r="T661" s="280"/>
      <c r="U661" s="280"/>
      <c r="V661" s="280"/>
      <c r="W661" s="280"/>
      <c r="X661" s="281"/>
      <c r="Y661" s="14"/>
      <c r="Z661" s="14"/>
      <c r="AA661" s="14"/>
      <c r="AB661" s="14"/>
      <c r="AC661" s="14"/>
      <c r="AD661" s="14"/>
      <c r="AE661" s="14"/>
      <c r="AT661" s="282" t="s">
        <v>149</v>
      </c>
      <c r="AU661" s="282" t="s">
        <v>85</v>
      </c>
      <c r="AV661" s="14" t="s">
        <v>146</v>
      </c>
      <c r="AW661" s="14" t="s">
        <v>5</v>
      </c>
      <c r="AX661" s="14" t="s">
        <v>85</v>
      </c>
      <c r="AY661" s="282" t="s">
        <v>139</v>
      </c>
    </row>
    <row r="662" s="2" customFormat="1" ht="21.75" customHeight="1">
      <c r="A662" s="37"/>
      <c r="B662" s="38"/>
      <c r="C662" s="283" t="s">
        <v>613</v>
      </c>
      <c r="D662" s="283" t="s">
        <v>409</v>
      </c>
      <c r="E662" s="284" t="s">
        <v>1029</v>
      </c>
      <c r="F662" s="285" t="s">
        <v>1030</v>
      </c>
      <c r="G662" s="286" t="s">
        <v>572</v>
      </c>
      <c r="H662" s="287">
        <v>2</v>
      </c>
      <c r="I662" s="288"/>
      <c r="J662" s="288"/>
      <c r="K662" s="289">
        <f>ROUND(P662*H662,2)</f>
        <v>0</v>
      </c>
      <c r="L662" s="285" t="s">
        <v>144</v>
      </c>
      <c r="M662" s="43"/>
      <c r="N662" s="290" t="s">
        <v>1</v>
      </c>
      <c r="O662" s="241" t="s">
        <v>40</v>
      </c>
      <c r="P662" s="242">
        <f>I662+J662</f>
        <v>0</v>
      </c>
      <c r="Q662" s="242">
        <f>ROUND(I662*H662,2)</f>
        <v>0</v>
      </c>
      <c r="R662" s="242">
        <f>ROUND(J662*H662,2)</f>
        <v>0</v>
      </c>
      <c r="S662" s="90"/>
      <c r="T662" s="243">
        <f>S662*H662</f>
        <v>0</v>
      </c>
      <c r="U662" s="243">
        <v>0</v>
      </c>
      <c r="V662" s="243">
        <f>U662*H662</f>
        <v>0</v>
      </c>
      <c r="W662" s="243">
        <v>0</v>
      </c>
      <c r="X662" s="244">
        <f>W662*H662</f>
        <v>0</v>
      </c>
      <c r="Y662" s="37"/>
      <c r="Z662" s="37"/>
      <c r="AA662" s="37"/>
      <c r="AB662" s="37"/>
      <c r="AC662" s="37"/>
      <c r="AD662" s="37"/>
      <c r="AE662" s="37"/>
      <c r="AR662" s="245" t="s">
        <v>146</v>
      </c>
      <c r="AT662" s="245" t="s">
        <v>409</v>
      </c>
      <c r="AU662" s="245" t="s">
        <v>85</v>
      </c>
      <c r="AY662" s="16" t="s">
        <v>139</v>
      </c>
      <c r="BE662" s="246">
        <f>IF(O662="základní",K662,0)</f>
        <v>0</v>
      </c>
      <c r="BF662" s="246">
        <f>IF(O662="snížená",K662,0)</f>
        <v>0</v>
      </c>
      <c r="BG662" s="246">
        <f>IF(O662="zákl. přenesená",K662,0)</f>
        <v>0</v>
      </c>
      <c r="BH662" s="246">
        <f>IF(O662="sníž. přenesená",K662,0)</f>
        <v>0</v>
      </c>
      <c r="BI662" s="246">
        <f>IF(O662="nulová",K662,0)</f>
        <v>0</v>
      </c>
      <c r="BJ662" s="16" t="s">
        <v>85</v>
      </c>
      <c r="BK662" s="246">
        <f>ROUND(P662*H662,2)</f>
        <v>0</v>
      </c>
      <c r="BL662" s="16" t="s">
        <v>146</v>
      </c>
      <c r="BM662" s="245" t="s">
        <v>1031</v>
      </c>
    </row>
    <row r="663" s="2" customFormat="1">
      <c r="A663" s="37"/>
      <c r="B663" s="38"/>
      <c r="C663" s="39"/>
      <c r="D663" s="247" t="s">
        <v>148</v>
      </c>
      <c r="E663" s="39"/>
      <c r="F663" s="248" t="s">
        <v>1032</v>
      </c>
      <c r="G663" s="39"/>
      <c r="H663" s="39"/>
      <c r="I663" s="144"/>
      <c r="J663" s="144"/>
      <c r="K663" s="39"/>
      <c r="L663" s="39"/>
      <c r="M663" s="43"/>
      <c r="N663" s="249"/>
      <c r="O663" s="250"/>
      <c r="P663" s="90"/>
      <c r="Q663" s="90"/>
      <c r="R663" s="90"/>
      <c r="S663" s="90"/>
      <c r="T663" s="90"/>
      <c r="U663" s="90"/>
      <c r="V663" s="90"/>
      <c r="W663" s="90"/>
      <c r="X663" s="91"/>
      <c r="Y663" s="37"/>
      <c r="Z663" s="37"/>
      <c r="AA663" s="37"/>
      <c r="AB663" s="37"/>
      <c r="AC663" s="37"/>
      <c r="AD663" s="37"/>
      <c r="AE663" s="37"/>
      <c r="AT663" s="16" t="s">
        <v>148</v>
      </c>
      <c r="AU663" s="16" t="s">
        <v>85</v>
      </c>
    </row>
    <row r="664" s="12" customFormat="1">
      <c r="A664" s="12"/>
      <c r="B664" s="251"/>
      <c r="C664" s="252"/>
      <c r="D664" s="247" t="s">
        <v>149</v>
      </c>
      <c r="E664" s="253" t="s">
        <v>1</v>
      </c>
      <c r="F664" s="254" t="s">
        <v>826</v>
      </c>
      <c r="G664" s="252"/>
      <c r="H664" s="253" t="s">
        <v>1</v>
      </c>
      <c r="I664" s="255"/>
      <c r="J664" s="255"/>
      <c r="K664" s="252"/>
      <c r="L664" s="252"/>
      <c r="M664" s="256"/>
      <c r="N664" s="257"/>
      <c r="O664" s="258"/>
      <c r="P664" s="258"/>
      <c r="Q664" s="258"/>
      <c r="R664" s="258"/>
      <c r="S664" s="258"/>
      <c r="T664" s="258"/>
      <c r="U664" s="258"/>
      <c r="V664" s="258"/>
      <c r="W664" s="258"/>
      <c r="X664" s="259"/>
      <c r="Y664" s="12"/>
      <c r="Z664" s="12"/>
      <c r="AA664" s="12"/>
      <c r="AB664" s="12"/>
      <c r="AC664" s="12"/>
      <c r="AD664" s="12"/>
      <c r="AE664" s="12"/>
      <c r="AT664" s="260" t="s">
        <v>149</v>
      </c>
      <c r="AU664" s="260" t="s">
        <v>85</v>
      </c>
      <c r="AV664" s="12" t="s">
        <v>85</v>
      </c>
      <c r="AW664" s="12" t="s">
        <v>5</v>
      </c>
      <c r="AX664" s="12" t="s">
        <v>77</v>
      </c>
      <c r="AY664" s="260" t="s">
        <v>139</v>
      </c>
    </row>
    <row r="665" s="13" customFormat="1">
      <c r="A665" s="13"/>
      <c r="B665" s="261"/>
      <c r="C665" s="262"/>
      <c r="D665" s="247" t="s">
        <v>149</v>
      </c>
      <c r="E665" s="263" t="s">
        <v>1</v>
      </c>
      <c r="F665" s="264" t="s">
        <v>87</v>
      </c>
      <c r="G665" s="262"/>
      <c r="H665" s="265">
        <v>2</v>
      </c>
      <c r="I665" s="266"/>
      <c r="J665" s="266"/>
      <c r="K665" s="262"/>
      <c r="L665" s="262"/>
      <c r="M665" s="267"/>
      <c r="N665" s="268"/>
      <c r="O665" s="269"/>
      <c r="P665" s="269"/>
      <c r="Q665" s="269"/>
      <c r="R665" s="269"/>
      <c r="S665" s="269"/>
      <c r="T665" s="269"/>
      <c r="U665" s="269"/>
      <c r="V665" s="269"/>
      <c r="W665" s="269"/>
      <c r="X665" s="270"/>
      <c r="Y665" s="13"/>
      <c r="Z665" s="13"/>
      <c r="AA665" s="13"/>
      <c r="AB665" s="13"/>
      <c r="AC665" s="13"/>
      <c r="AD665" s="13"/>
      <c r="AE665" s="13"/>
      <c r="AT665" s="271" t="s">
        <v>149</v>
      </c>
      <c r="AU665" s="271" t="s">
        <v>85</v>
      </c>
      <c r="AV665" s="13" t="s">
        <v>87</v>
      </c>
      <c r="AW665" s="13" t="s">
        <v>5</v>
      </c>
      <c r="AX665" s="13" t="s">
        <v>77</v>
      </c>
      <c r="AY665" s="271" t="s">
        <v>139</v>
      </c>
    </row>
    <row r="666" s="14" customFormat="1">
      <c r="A666" s="14"/>
      <c r="B666" s="272"/>
      <c r="C666" s="273"/>
      <c r="D666" s="247" t="s">
        <v>149</v>
      </c>
      <c r="E666" s="274" t="s">
        <v>1</v>
      </c>
      <c r="F666" s="275" t="s">
        <v>154</v>
      </c>
      <c r="G666" s="273"/>
      <c r="H666" s="276">
        <v>2</v>
      </c>
      <c r="I666" s="277"/>
      <c r="J666" s="277"/>
      <c r="K666" s="273"/>
      <c r="L666" s="273"/>
      <c r="M666" s="278"/>
      <c r="N666" s="279"/>
      <c r="O666" s="280"/>
      <c r="P666" s="280"/>
      <c r="Q666" s="280"/>
      <c r="R666" s="280"/>
      <c r="S666" s="280"/>
      <c r="T666" s="280"/>
      <c r="U666" s="280"/>
      <c r="V666" s="280"/>
      <c r="W666" s="280"/>
      <c r="X666" s="281"/>
      <c r="Y666" s="14"/>
      <c r="Z666" s="14"/>
      <c r="AA666" s="14"/>
      <c r="AB666" s="14"/>
      <c r="AC666" s="14"/>
      <c r="AD666" s="14"/>
      <c r="AE666" s="14"/>
      <c r="AT666" s="282" t="s">
        <v>149</v>
      </c>
      <c r="AU666" s="282" t="s">
        <v>85</v>
      </c>
      <c r="AV666" s="14" t="s">
        <v>146</v>
      </c>
      <c r="AW666" s="14" t="s">
        <v>5</v>
      </c>
      <c r="AX666" s="14" t="s">
        <v>85</v>
      </c>
      <c r="AY666" s="282" t="s">
        <v>139</v>
      </c>
    </row>
    <row r="667" s="2" customFormat="1" ht="33" customHeight="1">
      <c r="A667" s="37"/>
      <c r="B667" s="38"/>
      <c r="C667" s="283" t="s">
        <v>619</v>
      </c>
      <c r="D667" s="283" t="s">
        <v>409</v>
      </c>
      <c r="E667" s="284" t="s">
        <v>1033</v>
      </c>
      <c r="F667" s="285" t="s">
        <v>1034</v>
      </c>
      <c r="G667" s="286" t="s">
        <v>143</v>
      </c>
      <c r="H667" s="287">
        <v>824</v>
      </c>
      <c r="I667" s="288"/>
      <c r="J667" s="288"/>
      <c r="K667" s="289">
        <f>ROUND(P667*H667,2)</f>
        <v>0</v>
      </c>
      <c r="L667" s="285" t="s">
        <v>144</v>
      </c>
      <c r="M667" s="43"/>
      <c r="N667" s="290" t="s">
        <v>1</v>
      </c>
      <c r="O667" s="241" t="s">
        <v>40</v>
      </c>
      <c r="P667" s="242">
        <f>I667+J667</f>
        <v>0</v>
      </c>
      <c r="Q667" s="242">
        <f>ROUND(I667*H667,2)</f>
        <v>0</v>
      </c>
      <c r="R667" s="242">
        <f>ROUND(J667*H667,2)</f>
        <v>0</v>
      </c>
      <c r="S667" s="90"/>
      <c r="T667" s="243">
        <f>S667*H667</f>
        <v>0</v>
      </c>
      <c r="U667" s="243">
        <v>0</v>
      </c>
      <c r="V667" s="243">
        <f>U667*H667</f>
        <v>0</v>
      </c>
      <c r="W667" s="243">
        <v>0</v>
      </c>
      <c r="X667" s="244">
        <f>W667*H667</f>
        <v>0</v>
      </c>
      <c r="Y667" s="37"/>
      <c r="Z667" s="37"/>
      <c r="AA667" s="37"/>
      <c r="AB667" s="37"/>
      <c r="AC667" s="37"/>
      <c r="AD667" s="37"/>
      <c r="AE667" s="37"/>
      <c r="AR667" s="245" t="s">
        <v>146</v>
      </c>
      <c r="AT667" s="245" t="s">
        <v>409</v>
      </c>
      <c r="AU667" s="245" t="s">
        <v>85</v>
      </c>
      <c r="AY667" s="16" t="s">
        <v>139</v>
      </c>
      <c r="BE667" s="246">
        <f>IF(O667="základní",K667,0)</f>
        <v>0</v>
      </c>
      <c r="BF667" s="246">
        <f>IF(O667="snížená",K667,0)</f>
        <v>0</v>
      </c>
      <c r="BG667" s="246">
        <f>IF(O667="zákl. přenesená",K667,0)</f>
        <v>0</v>
      </c>
      <c r="BH667" s="246">
        <f>IF(O667="sníž. přenesená",K667,0)</f>
        <v>0</v>
      </c>
      <c r="BI667" s="246">
        <f>IF(O667="nulová",K667,0)</f>
        <v>0</v>
      </c>
      <c r="BJ667" s="16" t="s">
        <v>85</v>
      </c>
      <c r="BK667" s="246">
        <f>ROUND(P667*H667,2)</f>
        <v>0</v>
      </c>
      <c r="BL667" s="16" t="s">
        <v>146</v>
      </c>
      <c r="BM667" s="245" t="s">
        <v>1035</v>
      </c>
    </row>
    <row r="668" s="2" customFormat="1">
      <c r="A668" s="37"/>
      <c r="B668" s="38"/>
      <c r="C668" s="39"/>
      <c r="D668" s="247" t="s">
        <v>148</v>
      </c>
      <c r="E668" s="39"/>
      <c r="F668" s="248" t="s">
        <v>1036</v>
      </c>
      <c r="G668" s="39"/>
      <c r="H668" s="39"/>
      <c r="I668" s="144"/>
      <c r="J668" s="144"/>
      <c r="K668" s="39"/>
      <c r="L668" s="39"/>
      <c r="M668" s="43"/>
      <c r="N668" s="249"/>
      <c r="O668" s="250"/>
      <c r="P668" s="90"/>
      <c r="Q668" s="90"/>
      <c r="R668" s="90"/>
      <c r="S668" s="90"/>
      <c r="T668" s="90"/>
      <c r="U668" s="90"/>
      <c r="V668" s="90"/>
      <c r="W668" s="90"/>
      <c r="X668" s="91"/>
      <c r="Y668" s="37"/>
      <c r="Z668" s="37"/>
      <c r="AA668" s="37"/>
      <c r="AB668" s="37"/>
      <c r="AC668" s="37"/>
      <c r="AD668" s="37"/>
      <c r="AE668" s="37"/>
      <c r="AT668" s="16" t="s">
        <v>148</v>
      </c>
      <c r="AU668" s="16" t="s">
        <v>85</v>
      </c>
    </row>
    <row r="669" s="12" customFormat="1">
      <c r="A669" s="12"/>
      <c r="B669" s="251"/>
      <c r="C669" s="252"/>
      <c r="D669" s="247" t="s">
        <v>149</v>
      </c>
      <c r="E669" s="253" t="s">
        <v>1</v>
      </c>
      <c r="F669" s="254" t="s">
        <v>826</v>
      </c>
      <c r="G669" s="252"/>
      <c r="H669" s="253" t="s">
        <v>1</v>
      </c>
      <c r="I669" s="255"/>
      <c r="J669" s="255"/>
      <c r="K669" s="252"/>
      <c r="L669" s="252"/>
      <c r="M669" s="256"/>
      <c r="N669" s="257"/>
      <c r="O669" s="258"/>
      <c r="P669" s="258"/>
      <c r="Q669" s="258"/>
      <c r="R669" s="258"/>
      <c r="S669" s="258"/>
      <c r="T669" s="258"/>
      <c r="U669" s="258"/>
      <c r="V669" s="258"/>
      <c r="W669" s="258"/>
      <c r="X669" s="259"/>
      <c r="Y669" s="12"/>
      <c r="Z669" s="12"/>
      <c r="AA669" s="12"/>
      <c r="AB669" s="12"/>
      <c r="AC669" s="12"/>
      <c r="AD669" s="12"/>
      <c r="AE669" s="12"/>
      <c r="AT669" s="260" t="s">
        <v>149</v>
      </c>
      <c r="AU669" s="260" t="s">
        <v>85</v>
      </c>
      <c r="AV669" s="12" t="s">
        <v>85</v>
      </c>
      <c r="AW669" s="12" t="s">
        <v>5</v>
      </c>
      <c r="AX669" s="12" t="s">
        <v>77</v>
      </c>
      <c r="AY669" s="260" t="s">
        <v>139</v>
      </c>
    </row>
    <row r="670" s="13" customFormat="1">
      <c r="A670" s="13"/>
      <c r="B670" s="261"/>
      <c r="C670" s="262"/>
      <c r="D670" s="247" t="s">
        <v>149</v>
      </c>
      <c r="E670" s="263" t="s">
        <v>1</v>
      </c>
      <c r="F670" s="264" t="s">
        <v>990</v>
      </c>
      <c r="G670" s="262"/>
      <c r="H670" s="265">
        <v>824</v>
      </c>
      <c r="I670" s="266"/>
      <c r="J670" s="266"/>
      <c r="K670" s="262"/>
      <c r="L670" s="262"/>
      <c r="M670" s="267"/>
      <c r="N670" s="268"/>
      <c r="O670" s="269"/>
      <c r="P670" s="269"/>
      <c r="Q670" s="269"/>
      <c r="R670" s="269"/>
      <c r="S670" s="269"/>
      <c r="T670" s="269"/>
      <c r="U670" s="269"/>
      <c r="V670" s="269"/>
      <c r="W670" s="269"/>
      <c r="X670" s="270"/>
      <c r="Y670" s="13"/>
      <c r="Z670" s="13"/>
      <c r="AA670" s="13"/>
      <c r="AB670" s="13"/>
      <c r="AC670" s="13"/>
      <c r="AD670" s="13"/>
      <c r="AE670" s="13"/>
      <c r="AT670" s="271" t="s">
        <v>149</v>
      </c>
      <c r="AU670" s="271" t="s">
        <v>85</v>
      </c>
      <c r="AV670" s="13" t="s">
        <v>87</v>
      </c>
      <c r="AW670" s="13" t="s">
        <v>5</v>
      </c>
      <c r="AX670" s="13" t="s">
        <v>77</v>
      </c>
      <c r="AY670" s="271" t="s">
        <v>139</v>
      </c>
    </row>
    <row r="671" s="14" customFormat="1">
      <c r="A671" s="14"/>
      <c r="B671" s="272"/>
      <c r="C671" s="273"/>
      <c r="D671" s="247" t="s">
        <v>149</v>
      </c>
      <c r="E671" s="274" t="s">
        <v>1</v>
      </c>
      <c r="F671" s="275" t="s">
        <v>154</v>
      </c>
      <c r="G671" s="273"/>
      <c r="H671" s="276">
        <v>824</v>
      </c>
      <c r="I671" s="277"/>
      <c r="J671" s="277"/>
      <c r="K671" s="273"/>
      <c r="L671" s="273"/>
      <c r="M671" s="278"/>
      <c r="N671" s="279"/>
      <c r="O671" s="280"/>
      <c r="P671" s="280"/>
      <c r="Q671" s="280"/>
      <c r="R671" s="280"/>
      <c r="S671" s="280"/>
      <c r="T671" s="280"/>
      <c r="U671" s="280"/>
      <c r="V671" s="280"/>
      <c r="W671" s="280"/>
      <c r="X671" s="281"/>
      <c r="Y671" s="14"/>
      <c r="Z671" s="14"/>
      <c r="AA671" s="14"/>
      <c r="AB671" s="14"/>
      <c r="AC671" s="14"/>
      <c r="AD671" s="14"/>
      <c r="AE671" s="14"/>
      <c r="AT671" s="282" t="s">
        <v>149</v>
      </c>
      <c r="AU671" s="282" t="s">
        <v>85</v>
      </c>
      <c r="AV671" s="14" t="s">
        <v>146</v>
      </c>
      <c r="AW671" s="14" t="s">
        <v>5</v>
      </c>
      <c r="AX671" s="14" t="s">
        <v>85</v>
      </c>
      <c r="AY671" s="282" t="s">
        <v>139</v>
      </c>
    </row>
    <row r="672" s="2" customFormat="1" ht="33" customHeight="1">
      <c r="A672" s="37"/>
      <c r="B672" s="38"/>
      <c r="C672" s="283" t="s">
        <v>624</v>
      </c>
      <c r="D672" s="283" t="s">
        <v>409</v>
      </c>
      <c r="E672" s="284" t="s">
        <v>1037</v>
      </c>
      <c r="F672" s="285" t="s">
        <v>1038</v>
      </c>
      <c r="G672" s="286" t="s">
        <v>143</v>
      </c>
      <c r="H672" s="287">
        <v>824</v>
      </c>
      <c r="I672" s="288"/>
      <c r="J672" s="288"/>
      <c r="K672" s="289">
        <f>ROUND(P672*H672,2)</f>
        <v>0</v>
      </c>
      <c r="L672" s="285" t="s">
        <v>144</v>
      </c>
      <c r="M672" s="43"/>
      <c r="N672" s="290" t="s">
        <v>1</v>
      </c>
      <c r="O672" s="241" t="s">
        <v>40</v>
      </c>
      <c r="P672" s="242">
        <f>I672+J672</f>
        <v>0</v>
      </c>
      <c r="Q672" s="242">
        <f>ROUND(I672*H672,2)</f>
        <v>0</v>
      </c>
      <c r="R672" s="242">
        <f>ROUND(J672*H672,2)</f>
        <v>0</v>
      </c>
      <c r="S672" s="90"/>
      <c r="T672" s="243">
        <f>S672*H672</f>
        <v>0</v>
      </c>
      <c r="U672" s="243">
        <v>0</v>
      </c>
      <c r="V672" s="243">
        <f>U672*H672</f>
        <v>0</v>
      </c>
      <c r="W672" s="243">
        <v>0</v>
      </c>
      <c r="X672" s="244">
        <f>W672*H672</f>
        <v>0</v>
      </c>
      <c r="Y672" s="37"/>
      <c r="Z672" s="37"/>
      <c r="AA672" s="37"/>
      <c r="AB672" s="37"/>
      <c r="AC672" s="37"/>
      <c r="AD672" s="37"/>
      <c r="AE672" s="37"/>
      <c r="AR672" s="245" t="s">
        <v>146</v>
      </c>
      <c r="AT672" s="245" t="s">
        <v>409</v>
      </c>
      <c r="AU672" s="245" t="s">
        <v>85</v>
      </c>
      <c r="AY672" s="16" t="s">
        <v>139</v>
      </c>
      <c r="BE672" s="246">
        <f>IF(O672="základní",K672,0)</f>
        <v>0</v>
      </c>
      <c r="BF672" s="246">
        <f>IF(O672="snížená",K672,0)</f>
        <v>0</v>
      </c>
      <c r="BG672" s="246">
        <f>IF(O672="zákl. přenesená",K672,0)</f>
        <v>0</v>
      </c>
      <c r="BH672" s="246">
        <f>IF(O672="sníž. přenesená",K672,0)</f>
        <v>0</v>
      </c>
      <c r="BI672" s="246">
        <f>IF(O672="nulová",K672,0)</f>
        <v>0</v>
      </c>
      <c r="BJ672" s="16" t="s">
        <v>85</v>
      </c>
      <c r="BK672" s="246">
        <f>ROUND(P672*H672,2)</f>
        <v>0</v>
      </c>
      <c r="BL672" s="16" t="s">
        <v>146</v>
      </c>
      <c r="BM672" s="245" t="s">
        <v>1039</v>
      </c>
    </row>
    <row r="673" s="2" customFormat="1">
      <c r="A673" s="37"/>
      <c r="B673" s="38"/>
      <c r="C673" s="39"/>
      <c r="D673" s="247" t="s">
        <v>148</v>
      </c>
      <c r="E673" s="39"/>
      <c r="F673" s="248" t="s">
        <v>1040</v>
      </c>
      <c r="G673" s="39"/>
      <c r="H673" s="39"/>
      <c r="I673" s="144"/>
      <c r="J673" s="144"/>
      <c r="K673" s="39"/>
      <c r="L673" s="39"/>
      <c r="M673" s="43"/>
      <c r="N673" s="249"/>
      <c r="O673" s="250"/>
      <c r="P673" s="90"/>
      <c r="Q673" s="90"/>
      <c r="R673" s="90"/>
      <c r="S673" s="90"/>
      <c r="T673" s="90"/>
      <c r="U673" s="90"/>
      <c r="V673" s="90"/>
      <c r="W673" s="90"/>
      <c r="X673" s="91"/>
      <c r="Y673" s="37"/>
      <c r="Z673" s="37"/>
      <c r="AA673" s="37"/>
      <c r="AB673" s="37"/>
      <c r="AC673" s="37"/>
      <c r="AD673" s="37"/>
      <c r="AE673" s="37"/>
      <c r="AT673" s="16" t="s">
        <v>148</v>
      </c>
      <c r="AU673" s="16" t="s">
        <v>85</v>
      </c>
    </row>
    <row r="674" s="12" customFormat="1">
      <c r="A674" s="12"/>
      <c r="B674" s="251"/>
      <c r="C674" s="252"/>
      <c r="D674" s="247" t="s">
        <v>149</v>
      </c>
      <c r="E674" s="253" t="s">
        <v>1</v>
      </c>
      <c r="F674" s="254" t="s">
        <v>826</v>
      </c>
      <c r="G674" s="252"/>
      <c r="H674" s="253" t="s">
        <v>1</v>
      </c>
      <c r="I674" s="255"/>
      <c r="J674" s="255"/>
      <c r="K674" s="252"/>
      <c r="L674" s="252"/>
      <c r="M674" s="256"/>
      <c r="N674" s="257"/>
      <c r="O674" s="258"/>
      <c r="P674" s="258"/>
      <c r="Q674" s="258"/>
      <c r="R674" s="258"/>
      <c r="S674" s="258"/>
      <c r="T674" s="258"/>
      <c r="U674" s="258"/>
      <c r="V674" s="258"/>
      <c r="W674" s="258"/>
      <c r="X674" s="259"/>
      <c r="Y674" s="12"/>
      <c r="Z674" s="12"/>
      <c r="AA674" s="12"/>
      <c r="AB674" s="12"/>
      <c r="AC674" s="12"/>
      <c r="AD674" s="12"/>
      <c r="AE674" s="12"/>
      <c r="AT674" s="260" t="s">
        <v>149</v>
      </c>
      <c r="AU674" s="260" t="s">
        <v>85</v>
      </c>
      <c r="AV674" s="12" t="s">
        <v>85</v>
      </c>
      <c r="AW674" s="12" t="s">
        <v>5</v>
      </c>
      <c r="AX674" s="12" t="s">
        <v>77</v>
      </c>
      <c r="AY674" s="260" t="s">
        <v>139</v>
      </c>
    </row>
    <row r="675" s="13" customFormat="1">
      <c r="A675" s="13"/>
      <c r="B675" s="261"/>
      <c r="C675" s="262"/>
      <c r="D675" s="247" t="s">
        <v>149</v>
      </c>
      <c r="E675" s="263" t="s">
        <v>1</v>
      </c>
      <c r="F675" s="264" t="s">
        <v>990</v>
      </c>
      <c r="G675" s="262"/>
      <c r="H675" s="265">
        <v>824</v>
      </c>
      <c r="I675" s="266"/>
      <c r="J675" s="266"/>
      <c r="K675" s="262"/>
      <c r="L675" s="262"/>
      <c r="M675" s="267"/>
      <c r="N675" s="268"/>
      <c r="O675" s="269"/>
      <c r="P675" s="269"/>
      <c r="Q675" s="269"/>
      <c r="R675" s="269"/>
      <c r="S675" s="269"/>
      <c r="T675" s="269"/>
      <c r="U675" s="269"/>
      <c r="V675" s="269"/>
      <c r="W675" s="269"/>
      <c r="X675" s="270"/>
      <c r="Y675" s="13"/>
      <c r="Z675" s="13"/>
      <c r="AA675" s="13"/>
      <c r="AB675" s="13"/>
      <c r="AC675" s="13"/>
      <c r="AD675" s="13"/>
      <c r="AE675" s="13"/>
      <c r="AT675" s="271" t="s">
        <v>149</v>
      </c>
      <c r="AU675" s="271" t="s">
        <v>85</v>
      </c>
      <c r="AV675" s="13" t="s">
        <v>87</v>
      </c>
      <c r="AW675" s="13" t="s">
        <v>5</v>
      </c>
      <c r="AX675" s="13" t="s">
        <v>77</v>
      </c>
      <c r="AY675" s="271" t="s">
        <v>139</v>
      </c>
    </row>
    <row r="676" s="14" customFormat="1">
      <c r="A676" s="14"/>
      <c r="B676" s="272"/>
      <c r="C676" s="273"/>
      <c r="D676" s="247" t="s">
        <v>149</v>
      </c>
      <c r="E676" s="274" t="s">
        <v>1</v>
      </c>
      <c r="F676" s="275" t="s">
        <v>154</v>
      </c>
      <c r="G676" s="273"/>
      <c r="H676" s="276">
        <v>824</v>
      </c>
      <c r="I676" s="277"/>
      <c r="J676" s="277"/>
      <c r="K676" s="273"/>
      <c r="L676" s="273"/>
      <c r="M676" s="278"/>
      <c r="N676" s="279"/>
      <c r="O676" s="280"/>
      <c r="P676" s="280"/>
      <c r="Q676" s="280"/>
      <c r="R676" s="280"/>
      <c r="S676" s="280"/>
      <c r="T676" s="280"/>
      <c r="U676" s="280"/>
      <c r="V676" s="280"/>
      <c r="W676" s="280"/>
      <c r="X676" s="281"/>
      <c r="Y676" s="14"/>
      <c r="Z676" s="14"/>
      <c r="AA676" s="14"/>
      <c r="AB676" s="14"/>
      <c r="AC676" s="14"/>
      <c r="AD676" s="14"/>
      <c r="AE676" s="14"/>
      <c r="AT676" s="282" t="s">
        <v>149</v>
      </c>
      <c r="AU676" s="282" t="s">
        <v>85</v>
      </c>
      <c r="AV676" s="14" t="s">
        <v>146</v>
      </c>
      <c r="AW676" s="14" t="s">
        <v>5</v>
      </c>
      <c r="AX676" s="14" t="s">
        <v>85</v>
      </c>
      <c r="AY676" s="282" t="s">
        <v>139</v>
      </c>
    </row>
    <row r="677" s="2" customFormat="1" ht="21.75" customHeight="1">
      <c r="A677" s="37"/>
      <c r="B677" s="38"/>
      <c r="C677" s="283" t="s">
        <v>629</v>
      </c>
      <c r="D677" s="283" t="s">
        <v>409</v>
      </c>
      <c r="E677" s="284" t="s">
        <v>614</v>
      </c>
      <c r="F677" s="285" t="s">
        <v>615</v>
      </c>
      <c r="G677" s="286" t="s">
        <v>143</v>
      </c>
      <c r="H677" s="287">
        <v>99.691999999999993</v>
      </c>
      <c r="I677" s="288"/>
      <c r="J677" s="288"/>
      <c r="K677" s="289">
        <f>ROUND(P677*H677,2)</f>
        <v>0</v>
      </c>
      <c r="L677" s="285" t="s">
        <v>144</v>
      </c>
      <c r="M677" s="43"/>
      <c r="N677" s="290" t="s">
        <v>1</v>
      </c>
      <c r="O677" s="241" t="s">
        <v>40</v>
      </c>
      <c r="P677" s="242">
        <f>I677+J677</f>
        <v>0</v>
      </c>
      <c r="Q677" s="242">
        <f>ROUND(I677*H677,2)</f>
        <v>0</v>
      </c>
      <c r="R677" s="242">
        <f>ROUND(J677*H677,2)</f>
        <v>0</v>
      </c>
      <c r="S677" s="90"/>
      <c r="T677" s="243">
        <f>S677*H677</f>
        <v>0</v>
      </c>
      <c r="U677" s="243">
        <v>0</v>
      </c>
      <c r="V677" s="243">
        <f>U677*H677</f>
        <v>0</v>
      </c>
      <c r="W677" s="243">
        <v>0</v>
      </c>
      <c r="X677" s="244">
        <f>W677*H677</f>
        <v>0</v>
      </c>
      <c r="Y677" s="37"/>
      <c r="Z677" s="37"/>
      <c r="AA677" s="37"/>
      <c r="AB677" s="37"/>
      <c r="AC677" s="37"/>
      <c r="AD677" s="37"/>
      <c r="AE677" s="37"/>
      <c r="AR677" s="245" t="s">
        <v>146</v>
      </c>
      <c r="AT677" s="245" t="s">
        <v>409</v>
      </c>
      <c r="AU677" s="245" t="s">
        <v>85</v>
      </c>
      <c r="AY677" s="16" t="s">
        <v>139</v>
      </c>
      <c r="BE677" s="246">
        <f>IF(O677="základní",K677,0)</f>
        <v>0</v>
      </c>
      <c r="BF677" s="246">
        <f>IF(O677="snížená",K677,0)</f>
        <v>0</v>
      </c>
      <c r="BG677" s="246">
        <f>IF(O677="zákl. přenesená",K677,0)</f>
        <v>0</v>
      </c>
      <c r="BH677" s="246">
        <f>IF(O677="sníž. přenesená",K677,0)</f>
        <v>0</v>
      </c>
      <c r="BI677" s="246">
        <f>IF(O677="nulová",K677,0)</f>
        <v>0</v>
      </c>
      <c r="BJ677" s="16" t="s">
        <v>85</v>
      </c>
      <c r="BK677" s="246">
        <f>ROUND(P677*H677,2)</f>
        <v>0</v>
      </c>
      <c r="BL677" s="16" t="s">
        <v>146</v>
      </c>
      <c r="BM677" s="245" t="s">
        <v>1041</v>
      </c>
    </row>
    <row r="678" s="2" customFormat="1">
      <c r="A678" s="37"/>
      <c r="B678" s="38"/>
      <c r="C678" s="39"/>
      <c r="D678" s="247" t="s">
        <v>148</v>
      </c>
      <c r="E678" s="39"/>
      <c r="F678" s="248" t="s">
        <v>617</v>
      </c>
      <c r="G678" s="39"/>
      <c r="H678" s="39"/>
      <c r="I678" s="144"/>
      <c r="J678" s="144"/>
      <c r="K678" s="39"/>
      <c r="L678" s="39"/>
      <c r="M678" s="43"/>
      <c r="N678" s="249"/>
      <c r="O678" s="250"/>
      <c r="P678" s="90"/>
      <c r="Q678" s="90"/>
      <c r="R678" s="90"/>
      <c r="S678" s="90"/>
      <c r="T678" s="90"/>
      <c r="U678" s="90"/>
      <c r="V678" s="90"/>
      <c r="W678" s="90"/>
      <c r="X678" s="91"/>
      <c r="Y678" s="37"/>
      <c r="Z678" s="37"/>
      <c r="AA678" s="37"/>
      <c r="AB678" s="37"/>
      <c r="AC678" s="37"/>
      <c r="AD678" s="37"/>
      <c r="AE678" s="37"/>
      <c r="AT678" s="16" t="s">
        <v>148</v>
      </c>
      <c r="AU678" s="16" t="s">
        <v>85</v>
      </c>
    </row>
    <row r="679" s="12" customFormat="1">
      <c r="A679" s="12"/>
      <c r="B679" s="251"/>
      <c r="C679" s="252"/>
      <c r="D679" s="247" t="s">
        <v>149</v>
      </c>
      <c r="E679" s="253" t="s">
        <v>1</v>
      </c>
      <c r="F679" s="254" t="s">
        <v>872</v>
      </c>
      <c r="G679" s="252"/>
      <c r="H679" s="253" t="s">
        <v>1</v>
      </c>
      <c r="I679" s="255"/>
      <c r="J679" s="255"/>
      <c r="K679" s="252"/>
      <c r="L679" s="252"/>
      <c r="M679" s="256"/>
      <c r="N679" s="257"/>
      <c r="O679" s="258"/>
      <c r="P679" s="258"/>
      <c r="Q679" s="258"/>
      <c r="R679" s="258"/>
      <c r="S679" s="258"/>
      <c r="T679" s="258"/>
      <c r="U679" s="258"/>
      <c r="V679" s="258"/>
      <c r="W679" s="258"/>
      <c r="X679" s="259"/>
      <c r="Y679" s="12"/>
      <c r="Z679" s="12"/>
      <c r="AA679" s="12"/>
      <c r="AB679" s="12"/>
      <c r="AC679" s="12"/>
      <c r="AD679" s="12"/>
      <c r="AE679" s="12"/>
      <c r="AT679" s="260" t="s">
        <v>149</v>
      </c>
      <c r="AU679" s="260" t="s">
        <v>85</v>
      </c>
      <c r="AV679" s="12" t="s">
        <v>85</v>
      </c>
      <c r="AW679" s="12" t="s">
        <v>5</v>
      </c>
      <c r="AX679" s="12" t="s">
        <v>77</v>
      </c>
      <c r="AY679" s="260" t="s">
        <v>139</v>
      </c>
    </row>
    <row r="680" s="13" customFormat="1">
      <c r="A680" s="13"/>
      <c r="B680" s="261"/>
      <c r="C680" s="262"/>
      <c r="D680" s="247" t="s">
        <v>149</v>
      </c>
      <c r="E680" s="263" t="s">
        <v>1</v>
      </c>
      <c r="F680" s="264" t="s">
        <v>618</v>
      </c>
      <c r="G680" s="262"/>
      <c r="H680" s="265">
        <v>99.691999999999993</v>
      </c>
      <c r="I680" s="266"/>
      <c r="J680" s="266"/>
      <c r="K680" s="262"/>
      <c r="L680" s="262"/>
      <c r="M680" s="267"/>
      <c r="N680" s="268"/>
      <c r="O680" s="269"/>
      <c r="P680" s="269"/>
      <c r="Q680" s="269"/>
      <c r="R680" s="269"/>
      <c r="S680" s="269"/>
      <c r="T680" s="269"/>
      <c r="U680" s="269"/>
      <c r="V680" s="269"/>
      <c r="W680" s="269"/>
      <c r="X680" s="270"/>
      <c r="Y680" s="13"/>
      <c r="Z680" s="13"/>
      <c r="AA680" s="13"/>
      <c r="AB680" s="13"/>
      <c r="AC680" s="13"/>
      <c r="AD680" s="13"/>
      <c r="AE680" s="13"/>
      <c r="AT680" s="271" t="s">
        <v>149</v>
      </c>
      <c r="AU680" s="271" t="s">
        <v>85</v>
      </c>
      <c r="AV680" s="13" t="s">
        <v>87</v>
      </c>
      <c r="AW680" s="13" t="s">
        <v>5</v>
      </c>
      <c r="AX680" s="13" t="s">
        <v>77</v>
      </c>
      <c r="AY680" s="271" t="s">
        <v>139</v>
      </c>
    </row>
    <row r="681" s="14" customFormat="1">
      <c r="A681" s="14"/>
      <c r="B681" s="272"/>
      <c r="C681" s="273"/>
      <c r="D681" s="247" t="s">
        <v>149</v>
      </c>
      <c r="E681" s="274" t="s">
        <v>1</v>
      </c>
      <c r="F681" s="275" t="s">
        <v>154</v>
      </c>
      <c r="G681" s="273"/>
      <c r="H681" s="276">
        <v>99.691999999999993</v>
      </c>
      <c r="I681" s="277"/>
      <c r="J681" s="277"/>
      <c r="K681" s="273"/>
      <c r="L681" s="273"/>
      <c r="M681" s="278"/>
      <c r="N681" s="279"/>
      <c r="O681" s="280"/>
      <c r="P681" s="280"/>
      <c r="Q681" s="280"/>
      <c r="R681" s="280"/>
      <c r="S681" s="280"/>
      <c r="T681" s="280"/>
      <c r="U681" s="280"/>
      <c r="V681" s="280"/>
      <c r="W681" s="280"/>
      <c r="X681" s="281"/>
      <c r="Y681" s="14"/>
      <c r="Z681" s="14"/>
      <c r="AA681" s="14"/>
      <c r="AB681" s="14"/>
      <c r="AC681" s="14"/>
      <c r="AD681" s="14"/>
      <c r="AE681" s="14"/>
      <c r="AT681" s="282" t="s">
        <v>149</v>
      </c>
      <c r="AU681" s="282" t="s">
        <v>85</v>
      </c>
      <c r="AV681" s="14" t="s">
        <v>146</v>
      </c>
      <c r="AW681" s="14" t="s">
        <v>5</v>
      </c>
      <c r="AX681" s="14" t="s">
        <v>85</v>
      </c>
      <c r="AY681" s="282" t="s">
        <v>139</v>
      </c>
    </row>
    <row r="682" s="2" customFormat="1" ht="21.75" customHeight="1">
      <c r="A682" s="37"/>
      <c r="B682" s="38"/>
      <c r="C682" s="283" t="s">
        <v>634</v>
      </c>
      <c r="D682" s="283" t="s">
        <v>409</v>
      </c>
      <c r="E682" s="284" t="s">
        <v>620</v>
      </c>
      <c r="F682" s="285" t="s">
        <v>621</v>
      </c>
      <c r="G682" s="286" t="s">
        <v>143</v>
      </c>
      <c r="H682" s="287">
        <v>99.691999999999993</v>
      </c>
      <c r="I682" s="288"/>
      <c r="J682" s="288"/>
      <c r="K682" s="289">
        <f>ROUND(P682*H682,2)</f>
        <v>0</v>
      </c>
      <c r="L682" s="285" t="s">
        <v>144</v>
      </c>
      <c r="M682" s="43"/>
      <c r="N682" s="290" t="s">
        <v>1</v>
      </c>
      <c r="O682" s="241" t="s">
        <v>40</v>
      </c>
      <c r="P682" s="242">
        <f>I682+J682</f>
        <v>0</v>
      </c>
      <c r="Q682" s="242">
        <f>ROUND(I682*H682,2)</f>
        <v>0</v>
      </c>
      <c r="R682" s="242">
        <f>ROUND(J682*H682,2)</f>
        <v>0</v>
      </c>
      <c r="S682" s="90"/>
      <c r="T682" s="243">
        <f>S682*H682</f>
        <v>0</v>
      </c>
      <c r="U682" s="243">
        <v>0</v>
      </c>
      <c r="V682" s="243">
        <f>U682*H682</f>
        <v>0</v>
      </c>
      <c r="W682" s="243">
        <v>0</v>
      </c>
      <c r="X682" s="244">
        <f>W682*H682</f>
        <v>0</v>
      </c>
      <c r="Y682" s="37"/>
      <c r="Z682" s="37"/>
      <c r="AA682" s="37"/>
      <c r="AB682" s="37"/>
      <c r="AC682" s="37"/>
      <c r="AD682" s="37"/>
      <c r="AE682" s="37"/>
      <c r="AR682" s="245" t="s">
        <v>146</v>
      </c>
      <c r="AT682" s="245" t="s">
        <v>409</v>
      </c>
      <c r="AU682" s="245" t="s">
        <v>85</v>
      </c>
      <c r="AY682" s="16" t="s">
        <v>139</v>
      </c>
      <c r="BE682" s="246">
        <f>IF(O682="základní",K682,0)</f>
        <v>0</v>
      </c>
      <c r="BF682" s="246">
        <f>IF(O682="snížená",K682,0)</f>
        <v>0</v>
      </c>
      <c r="BG682" s="246">
        <f>IF(O682="zákl. přenesená",K682,0)</f>
        <v>0</v>
      </c>
      <c r="BH682" s="246">
        <f>IF(O682="sníž. přenesená",K682,0)</f>
        <v>0</v>
      </c>
      <c r="BI682" s="246">
        <f>IF(O682="nulová",K682,0)</f>
        <v>0</v>
      </c>
      <c r="BJ682" s="16" t="s">
        <v>85</v>
      </c>
      <c r="BK682" s="246">
        <f>ROUND(P682*H682,2)</f>
        <v>0</v>
      </c>
      <c r="BL682" s="16" t="s">
        <v>146</v>
      </c>
      <c r="BM682" s="245" t="s">
        <v>1042</v>
      </c>
    </row>
    <row r="683" s="2" customFormat="1">
      <c r="A683" s="37"/>
      <c r="B683" s="38"/>
      <c r="C683" s="39"/>
      <c r="D683" s="247" t="s">
        <v>148</v>
      </c>
      <c r="E683" s="39"/>
      <c r="F683" s="248" t="s">
        <v>623</v>
      </c>
      <c r="G683" s="39"/>
      <c r="H683" s="39"/>
      <c r="I683" s="144"/>
      <c r="J683" s="144"/>
      <c r="K683" s="39"/>
      <c r="L683" s="39"/>
      <c r="M683" s="43"/>
      <c r="N683" s="249"/>
      <c r="O683" s="250"/>
      <c r="P683" s="90"/>
      <c r="Q683" s="90"/>
      <c r="R683" s="90"/>
      <c r="S683" s="90"/>
      <c r="T683" s="90"/>
      <c r="U683" s="90"/>
      <c r="V683" s="90"/>
      <c r="W683" s="90"/>
      <c r="X683" s="91"/>
      <c r="Y683" s="37"/>
      <c r="Z683" s="37"/>
      <c r="AA683" s="37"/>
      <c r="AB683" s="37"/>
      <c r="AC683" s="37"/>
      <c r="AD683" s="37"/>
      <c r="AE683" s="37"/>
      <c r="AT683" s="16" t="s">
        <v>148</v>
      </c>
      <c r="AU683" s="16" t="s">
        <v>85</v>
      </c>
    </row>
    <row r="684" s="12" customFormat="1">
      <c r="A684" s="12"/>
      <c r="B684" s="251"/>
      <c r="C684" s="252"/>
      <c r="D684" s="247" t="s">
        <v>149</v>
      </c>
      <c r="E684" s="253" t="s">
        <v>1</v>
      </c>
      <c r="F684" s="254" t="s">
        <v>872</v>
      </c>
      <c r="G684" s="252"/>
      <c r="H684" s="253" t="s">
        <v>1</v>
      </c>
      <c r="I684" s="255"/>
      <c r="J684" s="255"/>
      <c r="K684" s="252"/>
      <c r="L684" s="252"/>
      <c r="M684" s="256"/>
      <c r="N684" s="257"/>
      <c r="O684" s="258"/>
      <c r="P684" s="258"/>
      <c r="Q684" s="258"/>
      <c r="R684" s="258"/>
      <c r="S684" s="258"/>
      <c r="T684" s="258"/>
      <c r="U684" s="258"/>
      <c r="V684" s="258"/>
      <c r="W684" s="258"/>
      <c r="X684" s="259"/>
      <c r="Y684" s="12"/>
      <c r="Z684" s="12"/>
      <c r="AA684" s="12"/>
      <c r="AB684" s="12"/>
      <c r="AC684" s="12"/>
      <c r="AD684" s="12"/>
      <c r="AE684" s="12"/>
      <c r="AT684" s="260" t="s">
        <v>149</v>
      </c>
      <c r="AU684" s="260" t="s">
        <v>85</v>
      </c>
      <c r="AV684" s="12" t="s">
        <v>85</v>
      </c>
      <c r="AW684" s="12" t="s">
        <v>5</v>
      </c>
      <c r="AX684" s="12" t="s">
        <v>77</v>
      </c>
      <c r="AY684" s="260" t="s">
        <v>139</v>
      </c>
    </row>
    <row r="685" s="13" customFormat="1">
      <c r="A685" s="13"/>
      <c r="B685" s="261"/>
      <c r="C685" s="262"/>
      <c r="D685" s="247" t="s">
        <v>149</v>
      </c>
      <c r="E685" s="263" t="s">
        <v>1</v>
      </c>
      <c r="F685" s="264" t="s">
        <v>618</v>
      </c>
      <c r="G685" s="262"/>
      <c r="H685" s="265">
        <v>99.691999999999993</v>
      </c>
      <c r="I685" s="266"/>
      <c r="J685" s="266"/>
      <c r="K685" s="262"/>
      <c r="L685" s="262"/>
      <c r="M685" s="267"/>
      <c r="N685" s="268"/>
      <c r="O685" s="269"/>
      <c r="P685" s="269"/>
      <c r="Q685" s="269"/>
      <c r="R685" s="269"/>
      <c r="S685" s="269"/>
      <c r="T685" s="269"/>
      <c r="U685" s="269"/>
      <c r="V685" s="269"/>
      <c r="W685" s="269"/>
      <c r="X685" s="270"/>
      <c r="Y685" s="13"/>
      <c r="Z685" s="13"/>
      <c r="AA685" s="13"/>
      <c r="AB685" s="13"/>
      <c r="AC685" s="13"/>
      <c r="AD685" s="13"/>
      <c r="AE685" s="13"/>
      <c r="AT685" s="271" t="s">
        <v>149</v>
      </c>
      <c r="AU685" s="271" t="s">
        <v>85</v>
      </c>
      <c r="AV685" s="13" t="s">
        <v>87</v>
      </c>
      <c r="AW685" s="13" t="s">
        <v>5</v>
      </c>
      <c r="AX685" s="13" t="s">
        <v>77</v>
      </c>
      <c r="AY685" s="271" t="s">
        <v>139</v>
      </c>
    </row>
    <row r="686" s="14" customFormat="1">
      <c r="A686" s="14"/>
      <c r="B686" s="272"/>
      <c r="C686" s="273"/>
      <c r="D686" s="247" t="s">
        <v>149</v>
      </c>
      <c r="E686" s="274" t="s">
        <v>1</v>
      </c>
      <c r="F686" s="275" t="s">
        <v>154</v>
      </c>
      <c r="G686" s="273"/>
      <c r="H686" s="276">
        <v>99.691999999999993</v>
      </c>
      <c r="I686" s="277"/>
      <c r="J686" s="277"/>
      <c r="K686" s="273"/>
      <c r="L686" s="273"/>
      <c r="M686" s="278"/>
      <c r="N686" s="279"/>
      <c r="O686" s="280"/>
      <c r="P686" s="280"/>
      <c r="Q686" s="280"/>
      <c r="R686" s="280"/>
      <c r="S686" s="280"/>
      <c r="T686" s="280"/>
      <c r="U686" s="280"/>
      <c r="V686" s="280"/>
      <c r="W686" s="280"/>
      <c r="X686" s="281"/>
      <c r="Y686" s="14"/>
      <c r="Z686" s="14"/>
      <c r="AA686" s="14"/>
      <c r="AB686" s="14"/>
      <c r="AC686" s="14"/>
      <c r="AD686" s="14"/>
      <c r="AE686" s="14"/>
      <c r="AT686" s="282" t="s">
        <v>149</v>
      </c>
      <c r="AU686" s="282" t="s">
        <v>85</v>
      </c>
      <c r="AV686" s="14" t="s">
        <v>146</v>
      </c>
      <c r="AW686" s="14" t="s">
        <v>5</v>
      </c>
      <c r="AX686" s="14" t="s">
        <v>85</v>
      </c>
      <c r="AY686" s="282" t="s">
        <v>139</v>
      </c>
    </row>
    <row r="687" s="2" customFormat="1" ht="21.75" customHeight="1">
      <c r="A687" s="37"/>
      <c r="B687" s="38"/>
      <c r="C687" s="283" t="s">
        <v>640</v>
      </c>
      <c r="D687" s="283" t="s">
        <v>409</v>
      </c>
      <c r="E687" s="284" t="s">
        <v>651</v>
      </c>
      <c r="F687" s="285" t="s">
        <v>652</v>
      </c>
      <c r="G687" s="286" t="s">
        <v>653</v>
      </c>
      <c r="H687" s="287">
        <v>4</v>
      </c>
      <c r="I687" s="288"/>
      <c r="J687" s="288"/>
      <c r="K687" s="289">
        <f>ROUND(P687*H687,2)</f>
        <v>0</v>
      </c>
      <c r="L687" s="285" t="s">
        <v>144</v>
      </c>
      <c r="M687" s="43"/>
      <c r="N687" s="290" t="s">
        <v>1</v>
      </c>
      <c r="O687" s="241" t="s">
        <v>40</v>
      </c>
      <c r="P687" s="242">
        <f>I687+J687</f>
        <v>0</v>
      </c>
      <c r="Q687" s="242">
        <f>ROUND(I687*H687,2)</f>
        <v>0</v>
      </c>
      <c r="R687" s="242">
        <f>ROUND(J687*H687,2)</f>
        <v>0</v>
      </c>
      <c r="S687" s="90"/>
      <c r="T687" s="243">
        <f>S687*H687</f>
        <v>0</v>
      </c>
      <c r="U687" s="243">
        <v>0</v>
      </c>
      <c r="V687" s="243">
        <f>U687*H687</f>
        <v>0</v>
      </c>
      <c r="W687" s="243">
        <v>0</v>
      </c>
      <c r="X687" s="244">
        <f>W687*H687</f>
        <v>0</v>
      </c>
      <c r="Y687" s="37"/>
      <c r="Z687" s="37"/>
      <c r="AA687" s="37"/>
      <c r="AB687" s="37"/>
      <c r="AC687" s="37"/>
      <c r="AD687" s="37"/>
      <c r="AE687" s="37"/>
      <c r="AR687" s="245" t="s">
        <v>146</v>
      </c>
      <c r="AT687" s="245" t="s">
        <v>409</v>
      </c>
      <c r="AU687" s="245" t="s">
        <v>85</v>
      </c>
      <c r="AY687" s="16" t="s">
        <v>139</v>
      </c>
      <c r="BE687" s="246">
        <f>IF(O687="základní",K687,0)</f>
        <v>0</v>
      </c>
      <c r="BF687" s="246">
        <f>IF(O687="snížená",K687,0)</f>
        <v>0</v>
      </c>
      <c r="BG687" s="246">
        <f>IF(O687="zákl. přenesená",K687,0)</f>
        <v>0</v>
      </c>
      <c r="BH687" s="246">
        <f>IF(O687="sníž. přenesená",K687,0)</f>
        <v>0</v>
      </c>
      <c r="BI687" s="246">
        <f>IF(O687="nulová",K687,0)</f>
        <v>0</v>
      </c>
      <c r="BJ687" s="16" t="s">
        <v>85</v>
      </c>
      <c r="BK687" s="246">
        <f>ROUND(P687*H687,2)</f>
        <v>0</v>
      </c>
      <c r="BL687" s="16" t="s">
        <v>146</v>
      </c>
      <c r="BM687" s="245" t="s">
        <v>1043</v>
      </c>
    </row>
    <row r="688" s="2" customFormat="1">
      <c r="A688" s="37"/>
      <c r="B688" s="38"/>
      <c r="C688" s="39"/>
      <c r="D688" s="247" t="s">
        <v>148</v>
      </c>
      <c r="E688" s="39"/>
      <c r="F688" s="248" t="s">
        <v>655</v>
      </c>
      <c r="G688" s="39"/>
      <c r="H688" s="39"/>
      <c r="I688" s="144"/>
      <c r="J688" s="144"/>
      <c r="K688" s="39"/>
      <c r="L688" s="39"/>
      <c r="M688" s="43"/>
      <c r="N688" s="249"/>
      <c r="O688" s="250"/>
      <c r="P688" s="90"/>
      <c r="Q688" s="90"/>
      <c r="R688" s="90"/>
      <c r="S688" s="90"/>
      <c r="T688" s="90"/>
      <c r="U688" s="90"/>
      <c r="V688" s="90"/>
      <c r="W688" s="90"/>
      <c r="X688" s="91"/>
      <c r="Y688" s="37"/>
      <c r="Z688" s="37"/>
      <c r="AA688" s="37"/>
      <c r="AB688" s="37"/>
      <c r="AC688" s="37"/>
      <c r="AD688" s="37"/>
      <c r="AE688" s="37"/>
      <c r="AT688" s="16" t="s">
        <v>148</v>
      </c>
      <c r="AU688" s="16" t="s">
        <v>85</v>
      </c>
    </row>
    <row r="689" s="12" customFormat="1">
      <c r="A689" s="12"/>
      <c r="B689" s="251"/>
      <c r="C689" s="252"/>
      <c r="D689" s="247" t="s">
        <v>149</v>
      </c>
      <c r="E689" s="253" t="s">
        <v>1</v>
      </c>
      <c r="F689" s="254" t="s">
        <v>872</v>
      </c>
      <c r="G689" s="252"/>
      <c r="H689" s="253" t="s">
        <v>1</v>
      </c>
      <c r="I689" s="255"/>
      <c r="J689" s="255"/>
      <c r="K689" s="252"/>
      <c r="L689" s="252"/>
      <c r="M689" s="256"/>
      <c r="N689" s="257"/>
      <c r="O689" s="258"/>
      <c r="P689" s="258"/>
      <c r="Q689" s="258"/>
      <c r="R689" s="258"/>
      <c r="S689" s="258"/>
      <c r="T689" s="258"/>
      <c r="U689" s="258"/>
      <c r="V689" s="258"/>
      <c r="W689" s="258"/>
      <c r="X689" s="259"/>
      <c r="Y689" s="12"/>
      <c r="Z689" s="12"/>
      <c r="AA689" s="12"/>
      <c r="AB689" s="12"/>
      <c r="AC689" s="12"/>
      <c r="AD689" s="12"/>
      <c r="AE689" s="12"/>
      <c r="AT689" s="260" t="s">
        <v>149</v>
      </c>
      <c r="AU689" s="260" t="s">
        <v>85</v>
      </c>
      <c r="AV689" s="12" t="s">
        <v>85</v>
      </c>
      <c r="AW689" s="12" t="s">
        <v>5</v>
      </c>
      <c r="AX689" s="12" t="s">
        <v>77</v>
      </c>
      <c r="AY689" s="260" t="s">
        <v>139</v>
      </c>
    </row>
    <row r="690" s="13" customFormat="1">
      <c r="A690" s="13"/>
      <c r="B690" s="261"/>
      <c r="C690" s="262"/>
      <c r="D690" s="247" t="s">
        <v>149</v>
      </c>
      <c r="E690" s="263" t="s">
        <v>1</v>
      </c>
      <c r="F690" s="264" t="s">
        <v>234</v>
      </c>
      <c r="G690" s="262"/>
      <c r="H690" s="265">
        <v>4</v>
      </c>
      <c r="I690" s="266"/>
      <c r="J690" s="266"/>
      <c r="K690" s="262"/>
      <c r="L690" s="262"/>
      <c r="M690" s="267"/>
      <c r="N690" s="268"/>
      <c r="O690" s="269"/>
      <c r="P690" s="269"/>
      <c r="Q690" s="269"/>
      <c r="R690" s="269"/>
      <c r="S690" s="269"/>
      <c r="T690" s="269"/>
      <c r="U690" s="269"/>
      <c r="V690" s="269"/>
      <c r="W690" s="269"/>
      <c r="X690" s="270"/>
      <c r="Y690" s="13"/>
      <c r="Z690" s="13"/>
      <c r="AA690" s="13"/>
      <c r="AB690" s="13"/>
      <c r="AC690" s="13"/>
      <c r="AD690" s="13"/>
      <c r="AE690" s="13"/>
      <c r="AT690" s="271" t="s">
        <v>149</v>
      </c>
      <c r="AU690" s="271" t="s">
        <v>85</v>
      </c>
      <c r="AV690" s="13" t="s">
        <v>87</v>
      </c>
      <c r="AW690" s="13" t="s">
        <v>5</v>
      </c>
      <c r="AX690" s="13" t="s">
        <v>77</v>
      </c>
      <c r="AY690" s="271" t="s">
        <v>139</v>
      </c>
    </row>
    <row r="691" s="14" customFormat="1">
      <c r="A691" s="14"/>
      <c r="B691" s="272"/>
      <c r="C691" s="273"/>
      <c r="D691" s="247" t="s">
        <v>149</v>
      </c>
      <c r="E691" s="274" t="s">
        <v>1</v>
      </c>
      <c r="F691" s="275" t="s">
        <v>154</v>
      </c>
      <c r="G691" s="273"/>
      <c r="H691" s="276">
        <v>4</v>
      </c>
      <c r="I691" s="277"/>
      <c r="J691" s="277"/>
      <c r="K691" s="273"/>
      <c r="L691" s="273"/>
      <c r="M691" s="278"/>
      <c r="N691" s="279"/>
      <c r="O691" s="280"/>
      <c r="P691" s="280"/>
      <c r="Q691" s="280"/>
      <c r="R691" s="280"/>
      <c r="S691" s="280"/>
      <c r="T691" s="280"/>
      <c r="U691" s="280"/>
      <c r="V691" s="280"/>
      <c r="W691" s="280"/>
      <c r="X691" s="281"/>
      <c r="Y691" s="14"/>
      <c r="Z691" s="14"/>
      <c r="AA691" s="14"/>
      <c r="AB691" s="14"/>
      <c r="AC691" s="14"/>
      <c r="AD691" s="14"/>
      <c r="AE691" s="14"/>
      <c r="AT691" s="282" t="s">
        <v>149</v>
      </c>
      <c r="AU691" s="282" t="s">
        <v>85</v>
      </c>
      <c r="AV691" s="14" t="s">
        <v>146</v>
      </c>
      <c r="AW691" s="14" t="s">
        <v>5</v>
      </c>
      <c r="AX691" s="14" t="s">
        <v>85</v>
      </c>
      <c r="AY691" s="282" t="s">
        <v>139</v>
      </c>
    </row>
    <row r="692" s="2" customFormat="1" ht="21.75" customHeight="1">
      <c r="A692" s="37"/>
      <c r="B692" s="38"/>
      <c r="C692" s="283" t="s">
        <v>645</v>
      </c>
      <c r="D692" s="283" t="s">
        <v>409</v>
      </c>
      <c r="E692" s="284" t="s">
        <v>1044</v>
      </c>
      <c r="F692" s="285" t="s">
        <v>1045</v>
      </c>
      <c r="G692" s="286" t="s">
        <v>143</v>
      </c>
      <c r="H692" s="287">
        <v>99.691999999999993</v>
      </c>
      <c r="I692" s="288"/>
      <c r="J692" s="288"/>
      <c r="K692" s="289">
        <f>ROUND(P692*H692,2)</f>
        <v>0</v>
      </c>
      <c r="L692" s="285" t="s">
        <v>144</v>
      </c>
      <c r="M692" s="43"/>
      <c r="N692" s="290" t="s">
        <v>1</v>
      </c>
      <c r="O692" s="241" t="s">
        <v>40</v>
      </c>
      <c r="P692" s="242">
        <f>I692+J692</f>
        <v>0</v>
      </c>
      <c r="Q692" s="242">
        <f>ROUND(I692*H692,2)</f>
        <v>0</v>
      </c>
      <c r="R692" s="242">
        <f>ROUND(J692*H692,2)</f>
        <v>0</v>
      </c>
      <c r="S692" s="90"/>
      <c r="T692" s="243">
        <f>S692*H692</f>
        <v>0</v>
      </c>
      <c r="U692" s="243">
        <v>0</v>
      </c>
      <c r="V692" s="243">
        <f>U692*H692</f>
        <v>0</v>
      </c>
      <c r="W692" s="243">
        <v>0</v>
      </c>
      <c r="X692" s="244">
        <f>W692*H692</f>
        <v>0</v>
      </c>
      <c r="Y692" s="37"/>
      <c r="Z692" s="37"/>
      <c r="AA692" s="37"/>
      <c r="AB692" s="37"/>
      <c r="AC692" s="37"/>
      <c r="AD692" s="37"/>
      <c r="AE692" s="37"/>
      <c r="AR692" s="245" t="s">
        <v>146</v>
      </c>
      <c r="AT692" s="245" t="s">
        <v>409</v>
      </c>
      <c r="AU692" s="245" t="s">
        <v>85</v>
      </c>
      <c r="AY692" s="16" t="s">
        <v>139</v>
      </c>
      <c r="BE692" s="246">
        <f>IF(O692="základní",K692,0)</f>
        <v>0</v>
      </c>
      <c r="BF692" s="246">
        <f>IF(O692="snížená",K692,0)</f>
        <v>0</v>
      </c>
      <c r="BG692" s="246">
        <f>IF(O692="zákl. přenesená",K692,0)</f>
        <v>0</v>
      </c>
      <c r="BH692" s="246">
        <f>IF(O692="sníž. přenesená",K692,0)</f>
        <v>0</v>
      </c>
      <c r="BI692" s="246">
        <f>IF(O692="nulová",K692,0)</f>
        <v>0</v>
      </c>
      <c r="BJ692" s="16" t="s">
        <v>85</v>
      </c>
      <c r="BK692" s="246">
        <f>ROUND(P692*H692,2)</f>
        <v>0</v>
      </c>
      <c r="BL692" s="16" t="s">
        <v>146</v>
      </c>
      <c r="BM692" s="245" t="s">
        <v>1046</v>
      </c>
    </row>
    <row r="693" s="2" customFormat="1">
      <c r="A693" s="37"/>
      <c r="B693" s="38"/>
      <c r="C693" s="39"/>
      <c r="D693" s="247" t="s">
        <v>148</v>
      </c>
      <c r="E693" s="39"/>
      <c r="F693" s="248" t="s">
        <v>1047</v>
      </c>
      <c r="G693" s="39"/>
      <c r="H693" s="39"/>
      <c r="I693" s="144"/>
      <c r="J693" s="144"/>
      <c r="K693" s="39"/>
      <c r="L693" s="39"/>
      <c r="M693" s="43"/>
      <c r="N693" s="249"/>
      <c r="O693" s="250"/>
      <c r="P693" s="90"/>
      <c r="Q693" s="90"/>
      <c r="R693" s="90"/>
      <c r="S693" s="90"/>
      <c r="T693" s="90"/>
      <c r="U693" s="90"/>
      <c r="V693" s="90"/>
      <c r="W693" s="90"/>
      <c r="X693" s="91"/>
      <c r="Y693" s="37"/>
      <c r="Z693" s="37"/>
      <c r="AA693" s="37"/>
      <c r="AB693" s="37"/>
      <c r="AC693" s="37"/>
      <c r="AD693" s="37"/>
      <c r="AE693" s="37"/>
      <c r="AT693" s="16" t="s">
        <v>148</v>
      </c>
      <c r="AU693" s="16" t="s">
        <v>85</v>
      </c>
    </row>
    <row r="694" s="12" customFormat="1">
      <c r="A694" s="12"/>
      <c r="B694" s="251"/>
      <c r="C694" s="252"/>
      <c r="D694" s="247" t="s">
        <v>149</v>
      </c>
      <c r="E694" s="253" t="s">
        <v>1</v>
      </c>
      <c r="F694" s="254" t="s">
        <v>872</v>
      </c>
      <c r="G694" s="252"/>
      <c r="H694" s="253" t="s">
        <v>1</v>
      </c>
      <c r="I694" s="255"/>
      <c r="J694" s="255"/>
      <c r="K694" s="252"/>
      <c r="L694" s="252"/>
      <c r="M694" s="256"/>
      <c r="N694" s="257"/>
      <c r="O694" s="258"/>
      <c r="P694" s="258"/>
      <c r="Q694" s="258"/>
      <c r="R694" s="258"/>
      <c r="S694" s="258"/>
      <c r="T694" s="258"/>
      <c r="U694" s="258"/>
      <c r="V694" s="258"/>
      <c r="W694" s="258"/>
      <c r="X694" s="259"/>
      <c r="Y694" s="12"/>
      <c r="Z694" s="12"/>
      <c r="AA694" s="12"/>
      <c r="AB694" s="12"/>
      <c r="AC694" s="12"/>
      <c r="AD694" s="12"/>
      <c r="AE694" s="12"/>
      <c r="AT694" s="260" t="s">
        <v>149</v>
      </c>
      <c r="AU694" s="260" t="s">
        <v>85</v>
      </c>
      <c r="AV694" s="12" t="s">
        <v>85</v>
      </c>
      <c r="AW694" s="12" t="s">
        <v>5</v>
      </c>
      <c r="AX694" s="12" t="s">
        <v>77</v>
      </c>
      <c r="AY694" s="260" t="s">
        <v>139</v>
      </c>
    </row>
    <row r="695" s="13" customFormat="1">
      <c r="A695" s="13"/>
      <c r="B695" s="261"/>
      <c r="C695" s="262"/>
      <c r="D695" s="247" t="s">
        <v>149</v>
      </c>
      <c r="E695" s="263" t="s">
        <v>1</v>
      </c>
      <c r="F695" s="264" t="s">
        <v>618</v>
      </c>
      <c r="G695" s="262"/>
      <c r="H695" s="265">
        <v>99.691999999999993</v>
      </c>
      <c r="I695" s="266"/>
      <c r="J695" s="266"/>
      <c r="K695" s="262"/>
      <c r="L695" s="262"/>
      <c r="M695" s="267"/>
      <c r="N695" s="268"/>
      <c r="O695" s="269"/>
      <c r="P695" s="269"/>
      <c r="Q695" s="269"/>
      <c r="R695" s="269"/>
      <c r="S695" s="269"/>
      <c r="T695" s="269"/>
      <c r="U695" s="269"/>
      <c r="V695" s="269"/>
      <c r="W695" s="269"/>
      <c r="X695" s="270"/>
      <c r="Y695" s="13"/>
      <c r="Z695" s="13"/>
      <c r="AA695" s="13"/>
      <c r="AB695" s="13"/>
      <c r="AC695" s="13"/>
      <c r="AD695" s="13"/>
      <c r="AE695" s="13"/>
      <c r="AT695" s="271" t="s">
        <v>149</v>
      </c>
      <c r="AU695" s="271" t="s">
        <v>85</v>
      </c>
      <c r="AV695" s="13" t="s">
        <v>87</v>
      </c>
      <c r="AW695" s="13" t="s">
        <v>5</v>
      </c>
      <c r="AX695" s="13" t="s">
        <v>77</v>
      </c>
      <c r="AY695" s="271" t="s">
        <v>139</v>
      </c>
    </row>
    <row r="696" s="14" customFormat="1">
      <c r="A696" s="14"/>
      <c r="B696" s="272"/>
      <c r="C696" s="273"/>
      <c r="D696" s="247" t="s">
        <v>149</v>
      </c>
      <c r="E696" s="274" t="s">
        <v>1</v>
      </c>
      <c r="F696" s="275" t="s">
        <v>154</v>
      </c>
      <c r="G696" s="273"/>
      <c r="H696" s="276">
        <v>99.691999999999993</v>
      </c>
      <c r="I696" s="277"/>
      <c r="J696" s="277"/>
      <c r="K696" s="273"/>
      <c r="L696" s="273"/>
      <c r="M696" s="278"/>
      <c r="N696" s="279"/>
      <c r="O696" s="280"/>
      <c r="P696" s="280"/>
      <c r="Q696" s="280"/>
      <c r="R696" s="280"/>
      <c r="S696" s="280"/>
      <c r="T696" s="280"/>
      <c r="U696" s="280"/>
      <c r="V696" s="280"/>
      <c r="W696" s="280"/>
      <c r="X696" s="281"/>
      <c r="Y696" s="14"/>
      <c r="Z696" s="14"/>
      <c r="AA696" s="14"/>
      <c r="AB696" s="14"/>
      <c r="AC696" s="14"/>
      <c r="AD696" s="14"/>
      <c r="AE696" s="14"/>
      <c r="AT696" s="282" t="s">
        <v>149</v>
      </c>
      <c r="AU696" s="282" t="s">
        <v>85</v>
      </c>
      <c r="AV696" s="14" t="s">
        <v>146</v>
      </c>
      <c r="AW696" s="14" t="s">
        <v>5</v>
      </c>
      <c r="AX696" s="14" t="s">
        <v>85</v>
      </c>
      <c r="AY696" s="282" t="s">
        <v>139</v>
      </c>
    </row>
    <row r="697" s="2" customFormat="1" ht="21.75" customHeight="1">
      <c r="A697" s="37"/>
      <c r="B697" s="38"/>
      <c r="C697" s="283" t="s">
        <v>650</v>
      </c>
      <c r="D697" s="283" t="s">
        <v>409</v>
      </c>
      <c r="E697" s="284" t="s">
        <v>1048</v>
      </c>
      <c r="F697" s="285" t="s">
        <v>1049</v>
      </c>
      <c r="G697" s="286" t="s">
        <v>143</v>
      </c>
      <c r="H697" s="287">
        <v>99.691999999999993</v>
      </c>
      <c r="I697" s="288"/>
      <c r="J697" s="288"/>
      <c r="K697" s="289">
        <f>ROUND(P697*H697,2)</f>
        <v>0</v>
      </c>
      <c r="L697" s="285" t="s">
        <v>144</v>
      </c>
      <c r="M697" s="43"/>
      <c r="N697" s="290" t="s">
        <v>1</v>
      </c>
      <c r="O697" s="241" t="s">
        <v>40</v>
      </c>
      <c r="P697" s="242">
        <f>I697+J697</f>
        <v>0</v>
      </c>
      <c r="Q697" s="242">
        <f>ROUND(I697*H697,2)</f>
        <v>0</v>
      </c>
      <c r="R697" s="242">
        <f>ROUND(J697*H697,2)</f>
        <v>0</v>
      </c>
      <c r="S697" s="90"/>
      <c r="T697" s="243">
        <f>S697*H697</f>
        <v>0</v>
      </c>
      <c r="U697" s="243">
        <v>0</v>
      </c>
      <c r="V697" s="243">
        <f>U697*H697</f>
        <v>0</v>
      </c>
      <c r="W697" s="243">
        <v>0</v>
      </c>
      <c r="X697" s="244">
        <f>W697*H697</f>
        <v>0</v>
      </c>
      <c r="Y697" s="37"/>
      <c r="Z697" s="37"/>
      <c r="AA697" s="37"/>
      <c r="AB697" s="37"/>
      <c r="AC697" s="37"/>
      <c r="AD697" s="37"/>
      <c r="AE697" s="37"/>
      <c r="AR697" s="245" t="s">
        <v>146</v>
      </c>
      <c r="AT697" s="245" t="s">
        <v>409</v>
      </c>
      <c r="AU697" s="245" t="s">
        <v>85</v>
      </c>
      <c r="AY697" s="16" t="s">
        <v>139</v>
      </c>
      <c r="BE697" s="246">
        <f>IF(O697="základní",K697,0)</f>
        <v>0</v>
      </c>
      <c r="BF697" s="246">
        <f>IF(O697="snížená",K697,0)</f>
        <v>0</v>
      </c>
      <c r="BG697" s="246">
        <f>IF(O697="zákl. přenesená",K697,0)</f>
        <v>0</v>
      </c>
      <c r="BH697" s="246">
        <f>IF(O697="sníž. přenesená",K697,0)</f>
        <v>0</v>
      </c>
      <c r="BI697" s="246">
        <f>IF(O697="nulová",K697,0)</f>
        <v>0</v>
      </c>
      <c r="BJ697" s="16" t="s">
        <v>85</v>
      </c>
      <c r="BK697" s="246">
        <f>ROUND(P697*H697,2)</f>
        <v>0</v>
      </c>
      <c r="BL697" s="16" t="s">
        <v>146</v>
      </c>
      <c r="BM697" s="245" t="s">
        <v>1050</v>
      </c>
    </row>
    <row r="698" s="2" customFormat="1">
      <c r="A698" s="37"/>
      <c r="B698" s="38"/>
      <c r="C698" s="39"/>
      <c r="D698" s="247" t="s">
        <v>148</v>
      </c>
      <c r="E698" s="39"/>
      <c r="F698" s="248" t="s">
        <v>1051</v>
      </c>
      <c r="G698" s="39"/>
      <c r="H698" s="39"/>
      <c r="I698" s="144"/>
      <c r="J698" s="144"/>
      <c r="K698" s="39"/>
      <c r="L698" s="39"/>
      <c r="M698" s="43"/>
      <c r="N698" s="249"/>
      <c r="O698" s="250"/>
      <c r="P698" s="90"/>
      <c r="Q698" s="90"/>
      <c r="R698" s="90"/>
      <c r="S698" s="90"/>
      <c r="T698" s="90"/>
      <c r="U698" s="90"/>
      <c r="V698" s="90"/>
      <c r="W698" s="90"/>
      <c r="X698" s="91"/>
      <c r="Y698" s="37"/>
      <c r="Z698" s="37"/>
      <c r="AA698" s="37"/>
      <c r="AB698" s="37"/>
      <c r="AC698" s="37"/>
      <c r="AD698" s="37"/>
      <c r="AE698" s="37"/>
      <c r="AT698" s="16" t="s">
        <v>148</v>
      </c>
      <c r="AU698" s="16" t="s">
        <v>85</v>
      </c>
    </row>
    <row r="699" s="12" customFormat="1">
      <c r="A699" s="12"/>
      <c r="B699" s="251"/>
      <c r="C699" s="252"/>
      <c r="D699" s="247" t="s">
        <v>149</v>
      </c>
      <c r="E699" s="253" t="s">
        <v>1</v>
      </c>
      <c r="F699" s="254" t="s">
        <v>872</v>
      </c>
      <c r="G699" s="252"/>
      <c r="H699" s="253" t="s">
        <v>1</v>
      </c>
      <c r="I699" s="255"/>
      <c r="J699" s="255"/>
      <c r="K699" s="252"/>
      <c r="L699" s="252"/>
      <c r="M699" s="256"/>
      <c r="N699" s="257"/>
      <c r="O699" s="258"/>
      <c r="P699" s="258"/>
      <c r="Q699" s="258"/>
      <c r="R699" s="258"/>
      <c r="S699" s="258"/>
      <c r="T699" s="258"/>
      <c r="U699" s="258"/>
      <c r="V699" s="258"/>
      <c r="W699" s="258"/>
      <c r="X699" s="259"/>
      <c r="Y699" s="12"/>
      <c r="Z699" s="12"/>
      <c r="AA699" s="12"/>
      <c r="AB699" s="12"/>
      <c r="AC699" s="12"/>
      <c r="AD699" s="12"/>
      <c r="AE699" s="12"/>
      <c r="AT699" s="260" t="s">
        <v>149</v>
      </c>
      <c r="AU699" s="260" t="s">
        <v>85</v>
      </c>
      <c r="AV699" s="12" t="s">
        <v>85</v>
      </c>
      <c r="AW699" s="12" t="s">
        <v>5</v>
      </c>
      <c r="AX699" s="12" t="s">
        <v>77</v>
      </c>
      <c r="AY699" s="260" t="s">
        <v>139</v>
      </c>
    </row>
    <row r="700" s="13" customFormat="1">
      <c r="A700" s="13"/>
      <c r="B700" s="261"/>
      <c r="C700" s="262"/>
      <c r="D700" s="247" t="s">
        <v>149</v>
      </c>
      <c r="E700" s="263" t="s">
        <v>1</v>
      </c>
      <c r="F700" s="264" t="s">
        <v>618</v>
      </c>
      <c r="G700" s="262"/>
      <c r="H700" s="265">
        <v>99.691999999999993</v>
      </c>
      <c r="I700" s="266"/>
      <c r="J700" s="266"/>
      <c r="K700" s="262"/>
      <c r="L700" s="262"/>
      <c r="M700" s="267"/>
      <c r="N700" s="268"/>
      <c r="O700" s="269"/>
      <c r="P700" s="269"/>
      <c r="Q700" s="269"/>
      <c r="R700" s="269"/>
      <c r="S700" s="269"/>
      <c r="T700" s="269"/>
      <c r="U700" s="269"/>
      <c r="V700" s="269"/>
      <c r="W700" s="269"/>
      <c r="X700" s="270"/>
      <c r="Y700" s="13"/>
      <c r="Z700" s="13"/>
      <c r="AA700" s="13"/>
      <c r="AB700" s="13"/>
      <c r="AC700" s="13"/>
      <c r="AD700" s="13"/>
      <c r="AE700" s="13"/>
      <c r="AT700" s="271" t="s">
        <v>149</v>
      </c>
      <c r="AU700" s="271" t="s">
        <v>85</v>
      </c>
      <c r="AV700" s="13" t="s">
        <v>87</v>
      </c>
      <c r="AW700" s="13" t="s">
        <v>5</v>
      </c>
      <c r="AX700" s="13" t="s">
        <v>77</v>
      </c>
      <c r="AY700" s="271" t="s">
        <v>139</v>
      </c>
    </row>
    <row r="701" s="14" customFormat="1">
      <c r="A701" s="14"/>
      <c r="B701" s="272"/>
      <c r="C701" s="273"/>
      <c r="D701" s="247" t="s">
        <v>149</v>
      </c>
      <c r="E701" s="274" t="s">
        <v>1</v>
      </c>
      <c r="F701" s="275" t="s">
        <v>154</v>
      </c>
      <c r="G701" s="273"/>
      <c r="H701" s="276">
        <v>99.691999999999993</v>
      </c>
      <c r="I701" s="277"/>
      <c r="J701" s="277"/>
      <c r="K701" s="273"/>
      <c r="L701" s="273"/>
      <c r="M701" s="278"/>
      <c r="N701" s="279"/>
      <c r="O701" s="280"/>
      <c r="P701" s="280"/>
      <c r="Q701" s="280"/>
      <c r="R701" s="280"/>
      <c r="S701" s="280"/>
      <c r="T701" s="280"/>
      <c r="U701" s="280"/>
      <c r="V701" s="280"/>
      <c r="W701" s="280"/>
      <c r="X701" s="281"/>
      <c r="Y701" s="14"/>
      <c r="Z701" s="14"/>
      <c r="AA701" s="14"/>
      <c r="AB701" s="14"/>
      <c r="AC701" s="14"/>
      <c r="AD701" s="14"/>
      <c r="AE701" s="14"/>
      <c r="AT701" s="282" t="s">
        <v>149</v>
      </c>
      <c r="AU701" s="282" t="s">
        <v>85</v>
      </c>
      <c r="AV701" s="14" t="s">
        <v>146</v>
      </c>
      <c r="AW701" s="14" t="s">
        <v>5</v>
      </c>
      <c r="AX701" s="14" t="s">
        <v>85</v>
      </c>
      <c r="AY701" s="282" t="s">
        <v>139</v>
      </c>
    </row>
    <row r="702" s="2" customFormat="1" ht="21.75" customHeight="1">
      <c r="A702" s="37"/>
      <c r="B702" s="38"/>
      <c r="C702" s="283" t="s">
        <v>656</v>
      </c>
      <c r="D702" s="283" t="s">
        <v>409</v>
      </c>
      <c r="E702" s="284" t="s">
        <v>635</v>
      </c>
      <c r="F702" s="285" t="s">
        <v>636</v>
      </c>
      <c r="G702" s="286" t="s">
        <v>364</v>
      </c>
      <c r="H702" s="287">
        <v>39.100000000000001</v>
      </c>
      <c r="I702" s="288"/>
      <c r="J702" s="288"/>
      <c r="K702" s="289">
        <f>ROUND(P702*H702,2)</f>
        <v>0</v>
      </c>
      <c r="L702" s="285" t="s">
        <v>144</v>
      </c>
      <c r="M702" s="43"/>
      <c r="N702" s="290" t="s">
        <v>1</v>
      </c>
      <c r="O702" s="241" t="s">
        <v>40</v>
      </c>
      <c r="P702" s="242">
        <f>I702+J702</f>
        <v>0</v>
      </c>
      <c r="Q702" s="242">
        <f>ROUND(I702*H702,2)</f>
        <v>0</v>
      </c>
      <c r="R702" s="242">
        <f>ROUND(J702*H702,2)</f>
        <v>0</v>
      </c>
      <c r="S702" s="90"/>
      <c r="T702" s="243">
        <f>S702*H702</f>
        <v>0</v>
      </c>
      <c r="U702" s="243">
        <v>0</v>
      </c>
      <c r="V702" s="243">
        <f>U702*H702</f>
        <v>0</v>
      </c>
      <c r="W702" s="243">
        <v>0</v>
      </c>
      <c r="X702" s="244">
        <f>W702*H702</f>
        <v>0</v>
      </c>
      <c r="Y702" s="37"/>
      <c r="Z702" s="37"/>
      <c r="AA702" s="37"/>
      <c r="AB702" s="37"/>
      <c r="AC702" s="37"/>
      <c r="AD702" s="37"/>
      <c r="AE702" s="37"/>
      <c r="AR702" s="245" t="s">
        <v>146</v>
      </c>
      <c r="AT702" s="245" t="s">
        <v>409</v>
      </c>
      <c r="AU702" s="245" t="s">
        <v>85</v>
      </c>
      <c r="AY702" s="16" t="s">
        <v>139</v>
      </c>
      <c r="BE702" s="246">
        <f>IF(O702="základní",K702,0)</f>
        <v>0</v>
      </c>
      <c r="BF702" s="246">
        <f>IF(O702="snížená",K702,0)</f>
        <v>0</v>
      </c>
      <c r="BG702" s="246">
        <f>IF(O702="zákl. přenesená",K702,0)</f>
        <v>0</v>
      </c>
      <c r="BH702" s="246">
        <f>IF(O702="sníž. přenesená",K702,0)</f>
        <v>0</v>
      </c>
      <c r="BI702" s="246">
        <f>IF(O702="nulová",K702,0)</f>
        <v>0</v>
      </c>
      <c r="BJ702" s="16" t="s">
        <v>85</v>
      </c>
      <c r="BK702" s="246">
        <f>ROUND(P702*H702,2)</f>
        <v>0</v>
      </c>
      <c r="BL702" s="16" t="s">
        <v>146</v>
      </c>
      <c r="BM702" s="245" t="s">
        <v>1052</v>
      </c>
    </row>
    <row r="703" s="2" customFormat="1">
      <c r="A703" s="37"/>
      <c r="B703" s="38"/>
      <c r="C703" s="39"/>
      <c r="D703" s="247" t="s">
        <v>148</v>
      </c>
      <c r="E703" s="39"/>
      <c r="F703" s="248" t="s">
        <v>638</v>
      </c>
      <c r="G703" s="39"/>
      <c r="H703" s="39"/>
      <c r="I703" s="144"/>
      <c r="J703" s="144"/>
      <c r="K703" s="39"/>
      <c r="L703" s="39"/>
      <c r="M703" s="43"/>
      <c r="N703" s="249"/>
      <c r="O703" s="250"/>
      <c r="P703" s="90"/>
      <c r="Q703" s="90"/>
      <c r="R703" s="90"/>
      <c r="S703" s="90"/>
      <c r="T703" s="90"/>
      <c r="U703" s="90"/>
      <c r="V703" s="90"/>
      <c r="W703" s="90"/>
      <c r="X703" s="91"/>
      <c r="Y703" s="37"/>
      <c r="Z703" s="37"/>
      <c r="AA703" s="37"/>
      <c r="AB703" s="37"/>
      <c r="AC703" s="37"/>
      <c r="AD703" s="37"/>
      <c r="AE703" s="37"/>
      <c r="AT703" s="16" t="s">
        <v>148</v>
      </c>
      <c r="AU703" s="16" t="s">
        <v>85</v>
      </c>
    </row>
    <row r="704" s="12" customFormat="1">
      <c r="A704" s="12"/>
      <c r="B704" s="251"/>
      <c r="C704" s="252"/>
      <c r="D704" s="247" t="s">
        <v>149</v>
      </c>
      <c r="E704" s="253" t="s">
        <v>1</v>
      </c>
      <c r="F704" s="254" t="s">
        <v>872</v>
      </c>
      <c r="G704" s="252"/>
      <c r="H704" s="253" t="s">
        <v>1</v>
      </c>
      <c r="I704" s="255"/>
      <c r="J704" s="255"/>
      <c r="K704" s="252"/>
      <c r="L704" s="252"/>
      <c r="M704" s="256"/>
      <c r="N704" s="257"/>
      <c r="O704" s="258"/>
      <c r="P704" s="258"/>
      <c r="Q704" s="258"/>
      <c r="R704" s="258"/>
      <c r="S704" s="258"/>
      <c r="T704" s="258"/>
      <c r="U704" s="258"/>
      <c r="V704" s="258"/>
      <c r="W704" s="258"/>
      <c r="X704" s="259"/>
      <c r="Y704" s="12"/>
      <c r="Z704" s="12"/>
      <c r="AA704" s="12"/>
      <c r="AB704" s="12"/>
      <c r="AC704" s="12"/>
      <c r="AD704" s="12"/>
      <c r="AE704" s="12"/>
      <c r="AT704" s="260" t="s">
        <v>149</v>
      </c>
      <c r="AU704" s="260" t="s">
        <v>85</v>
      </c>
      <c r="AV704" s="12" t="s">
        <v>85</v>
      </c>
      <c r="AW704" s="12" t="s">
        <v>5</v>
      </c>
      <c r="AX704" s="12" t="s">
        <v>77</v>
      </c>
      <c r="AY704" s="260" t="s">
        <v>139</v>
      </c>
    </row>
    <row r="705" s="13" customFormat="1">
      <c r="A705" s="13"/>
      <c r="B705" s="261"/>
      <c r="C705" s="262"/>
      <c r="D705" s="247" t="s">
        <v>149</v>
      </c>
      <c r="E705" s="263" t="s">
        <v>1</v>
      </c>
      <c r="F705" s="264" t="s">
        <v>1053</v>
      </c>
      <c r="G705" s="262"/>
      <c r="H705" s="265">
        <v>39.100000000000001</v>
      </c>
      <c r="I705" s="266"/>
      <c r="J705" s="266"/>
      <c r="K705" s="262"/>
      <c r="L705" s="262"/>
      <c r="M705" s="267"/>
      <c r="N705" s="268"/>
      <c r="O705" s="269"/>
      <c r="P705" s="269"/>
      <c r="Q705" s="269"/>
      <c r="R705" s="269"/>
      <c r="S705" s="269"/>
      <c r="T705" s="269"/>
      <c r="U705" s="269"/>
      <c r="V705" s="269"/>
      <c r="W705" s="269"/>
      <c r="X705" s="270"/>
      <c r="Y705" s="13"/>
      <c r="Z705" s="13"/>
      <c r="AA705" s="13"/>
      <c r="AB705" s="13"/>
      <c r="AC705" s="13"/>
      <c r="AD705" s="13"/>
      <c r="AE705" s="13"/>
      <c r="AT705" s="271" t="s">
        <v>149</v>
      </c>
      <c r="AU705" s="271" t="s">
        <v>85</v>
      </c>
      <c r="AV705" s="13" t="s">
        <v>87</v>
      </c>
      <c r="AW705" s="13" t="s">
        <v>5</v>
      </c>
      <c r="AX705" s="13" t="s">
        <v>77</v>
      </c>
      <c r="AY705" s="271" t="s">
        <v>139</v>
      </c>
    </row>
    <row r="706" s="14" customFormat="1">
      <c r="A706" s="14"/>
      <c r="B706" s="272"/>
      <c r="C706" s="273"/>
      <c r="D706" s="247" t="s">
        <v>149</v>
      </c>
      <c r="E706" s="274" t="s">
        <v>1</v>
      </c>
      <c r="F706" s="275" t="s">
        <v>154</v>
      </c>
      <c r="G706" s="273"/>
      <c r="H706" s="276">
        <v>39.100000000000001</v>
      </c>
      <c r="I706" s="277"/>
      <c r="J706" s="277"/>
      <c r="K706" s="273"/>
      <c r="L706" s="273"/>
      <c r="M706" s="278"/>
      <c r="N706" s="279"/>
      <c r="O706" s="280"/>
      <c r="P706" s="280"/>
      <c r="Q706" s="280"/>
      <c r="R706" s="280"/>
      <c r="S706" s="280"/>
      <c r="T706" s="280"/>
      <c r="U706" s="280"/>
      <c r="V706" s="280"/>
      <c r="W706" s="280"/>
      <c r="X706" s="281"/>
      <c r="Y706" s="14"/>
      <c r="Z706" s="14"/>
      <c r="AA706" s="14"/>
      <c r="AB706" s="14"/>
      <c r="AC706" s="14"/>
      <c r="AD706" s="14"/>
      <c r="AE706" s="14"/>
      <c r="AT706" s="282" t="s">
        <v>149</v>
      </c>
      <c r="AU706" s="282" t="s">
        <v>85</v>
      </c>
      <c r="AV706" s="14" t="s">
        <v>146</v>
      </c>
      <c r="AW706" s="14" t="s">
        <v>5</v>
      </c>
      <c r="AX706" s="14" t="s">
        <v>85</v>
      </c>
      <c r="AY706" s="282" t="s">
        <v>139</v>
      </c>
    </row>
    <row r="707" s="2" customFormat="1" ht="21.75" customHeight="1">
      <c r="A707" s="37"/>
      <c r="B707" s="38"/>
      <c r="C707" s="283" t="s">
        <v>15</v>
      </c>
      <c r="D707" s="283" t="s">
        <v>409</v>
      </c>
      <c r="E707" s="284" t="s">
        <v>641</v>
      </c>
      <c r="F707" s="285" t="s">
        <v>642</v>
      </c>
      <c r="G707" s="286" t="s">
        <v>364</v>
      </c>
      <c r="H707" s="287">
        <v>39.100000000000001</v>
      </c>
      <c r="I707" s="288"/>
      <c r="J707" s="288"/>
      <c r="K707" s="289">
        <f>ROUND(P707*H707,2)</f>
        <v>0</v>
      </c>
      <c r="L707" s="285" t="s">
        <v>144</v>
      </c>
      <c r="M707" s="43"/>
      <c r="N707" s="290" t="s">
        <v>1</v>
      </c>
      <c r="O707" s="241" t="s">
        <v>40</v>
      </c>
      <c r="P707" s="242">
        <f>I707+J707</f>
        <v>0</v>
      </c>
      <c r="Q707" s="242">
        <f>ROUND(I707*H707,2)</f>
        <v>0</v>
      </c>
      <c r="R707" s="242">
        <f>ROUND(J707*H707,2)</f>
        <v>0</v>
      </c>
      <c r="S707" s="90"/>
      <c r="T707" s="243">
        <f>S707*H707</f>
        <v>0</v>
      </c>
      <c r="U707" s="243">
        <v>0</v>
      </c>
      <c r="V707" s="243">
        <f>U707*H707</f>
        <v>0</v>
      </c>
      <c r="W707" s="243">
        <v>0</v>
      </c>
      <c r="X707" s="244">
        <f>W707*H707</f>
        <v>0</v>
      </c>
      <c r="Y707" s="37"/>
      <c r="Z707" s="37"/>
      <c r="AA707" s="37"/>
      <c r="AB707" s="37"/>
      <c r="AC707" s="37"/>
      <c r="AD707" s="37"/>
      <c r="AE707" s="37"/>
      <c r="AR707" s="245" t="s">
        <v>146</v>
      </c>
      <c r="AT707" s="245" t="s">
        <v>409</v>
      </c>
      <c r="AU707" s="245" t="s">
        <v>85</v>
      </c>
      <c r="AY707" s="16" t="s">
        <v>139</v>
      </c>
      <c r="BE707" s="246">
        <f>IF(O707="základní",K707,0)</f>
        <v>0</v>
      </c>
      <c r="BF707" s="246">
        <f>IF(O707="snížená",K707,0)</f>
        <v>0</v>
      </c>
      <c r="BG707" s="246">
        <f>IF(O707="zákl. přenesená",K707,0)</f>
        <v>0</v>
      </c>
      <c r="BH707" s="246">
        <f>IF(O707="sníž. přenesená",K707,0)</f>
        <v>0</v>
      </c>
      <c r="BI707" s="246">
        <f>IF(O707="nulová",K707,0)</f>
        <v>0</v>
      </c>
      <c r="BJ707" s="16" t="s">
        <v>85</v>
      </c>
      <c r="BK707" s="246">
        <f>ROUND(P707*H707,2)</f>
        <v>0</v>
      </c>
      <c r="BL707" s="16" t="s">
        <v>146</v>
      </c>
      <c r="BM707" s="245" t="s">
        <v>1054</v>
      </c>
    </row>
    <row r="708" s="2" customFormat="1">
      <c r="A708" s="37"/>
      <c r="B708" s="38"/>
      <c r="C708" s="39"/>
      <c r="D708" s="247" t="s">
        <v>148</v>
      </c>
      <c r="E708" s="39"/>
      <c r="F708" s="248" t="s">
        <v>644</v>
      </c>
      <c r="G708" s="39"/>
      <c r="H708" s="39"/>
      <c r="I708" s="144"/>
      <c r="J708" s="144"/>
      <c r="K708" s="39"/>
      <c r="L708" s="39"/>
      <c r="M708" s="43"/>
      <c r="N708" s="249"/>
      <c r="O708" s="250"/>
      <c r="P708" s="90"/>
      <c r="Q708" s="90"/>
      <c r="R708" s="90"/>
      <c r="S708" s="90"/>
      <c r="T708" s="90"/>
      <c r="U708" s="90"/>
      <c r="V708" s="90"/>
      <c r="W708" s="90"/>
      <c r="X708" s="91"/>
      <c r="Y708" s="37"/>
      <c r="Z708" s="37"/>
      <c r="AA708" s="37"/>
      <c r="AB708" s="37"/>
      <c r="AC708" s="37"/>
      <c r="AD708" s="37"/>
      <c r="AE708" s="37"/>
      <c r="AT708" s="16" t="s">
        <v>148</v>
      </c>
      <c r="AU708" s="16" t="s">
        <v>85</v>
      </c>
    </row>
    <row r="709" s="12" customFormat="1">
      <c r="A709" s="12"/>
      <c r="B709" s="251"/>
      <c r="C709" s="252"/>
      <c r="D709" s="247" t="s">
        <v>149</v>
      </c>
      <c r="E709" s="253" t="s">
        <v>1</v>
      </c>
      <c r="F709" s="254" t="s">
        <v>872</v>
      </c>
      <c r="G709" s="252"/>
      <c r="H709" s="253" t="s">
        <v>1</v>
      </c>
      <c r="I709" s="255"/>
      <c r="J709" s="255"/>
      <c r="K709" s="252"/>
      <c r="L709" s="252"/>
      <c r="M709" s="256"/>
      <c r="N709" s="257"/>
      <c r="O709" s="258"/>
      <c r="P709" s="258"/>
      <c r="Q709" s="258"/>
      <c r="R709" s="258"/>
      <c r="S709" s="258"/>
      <c r="T709" s="258"/>
      <c r="U709" s="258"/>
      <c r="V709" s="258"/>
      <c r="W709" s="258"/>
      <c r="X709" s="259"/>
      <c r="Y709" s="12"/>
      <c r="Z709" s="12"/>
      <c r="AA709" s="12"/>
      <c r="AB709" s="12"/>
      <c r="AC709" s="12"/>
      <c r="AD709" s="12"/>
      <c r="AE709" s="12"/>
      <c r="AT709" s="260" t="s">
        <v>149</v>
      </c>
      <c r="AU709" s="260" t="s">
        <v>85</v>
      </c>
      <c r="AV709" s="12" t="s">
        <v>85</v>
      </c>
      <c r="AW709" s="12" t="s">
        <v>5</v>
      </c>
      <c r="AX709" s="12" t="s">
        <v>77</v>
      </c>
      <c r="AY709" s="260" t="s">
        <v>139</v>
      </c>
    </row>
    <row r="710" s="13" customFormat="1">
      <c r="A710" s="13"/>
      <c r="B710" s="261"/>
      <c r="C710" s="262"/>
      <c r="D710" s="247" t="s">
        <v>149</v>
      </c>
      <c r="E710" s="263" t="s">
        <v>1</v>
      </c>
      <c r="F710" s="264" t="s">
        <v>1053</v>
      </c>
      <c r="G710" s="262"/>
      <c r="H710" s="265">
        <v>39.100000000000001</v>
      </c>
      <c r="I710" s="266"/>
      <c r="J710" s="266"/>
      <c r="K710" s="262"/>
      <c r="L710" s="262"/>
      <c r="M710" s="267"/>
      <c r="N710" s="268"/>
      <c r="O710" s="269"/>
      <c r="P710" s="269"/>
      <c r="Q710" s="269"/>
      <c r="R710" s="269"/>
      <c r="S710" s="269"/>
      <c r="T710" s="269"/>
      <c r="U710" s="269"/>
      <c r="V710" s="269"/>
      <c r="W710" s="269"/>
      <c r="X710" s="270"/>
      <c r="Y710" s="13"/>
      <c r="Z710" s="13"/>
      <c r="AA710" s="13"/>
      <c r="AB710" s="13"/>
      <c r="AC710" s="13"/>
      <c r="AD710" s="13"/>
      <c r="AE710" s="13"/>
      <c r="AT710" s="271" t="s">
        <v>149</v>
      </c>
      <c r="AU710" s="271" t="s">
        <v>85</v>
      </c>
      <c r="AV710" s="13" t="s">
        <v>87</v>
      </c>
      <c r="AW710" s="13" t="s">
        <v>5</v>
      </c>
      <c r="AX710" s="13" t="s">
        <v>77</v>
      </c>
      <c r="AY710" s="271" t="s">
        <v>139</v>
      </c>
    </row>
    <row r="711" s="14" customFormat="1">
      <c r="A711" s="14"/>
      <c r="B711" s="272"/>
      <c r="C711" s="273"/>
      <c r="D711" s="247" t="s">
        <v>149</v>
      </c>
      <c r="E711" s="274" t="s">
        <v>1</v>
      </c>
      <c r="F711" s="275" t="s">
        <v>154</v>
      </c>
      <c r="G711" s="273"/>
      <c r="H711" s="276">
        <v>39.100000000000001</v>
      </c>
      <c r="I711" s="277"/>
      <c r="J711" s="277"/>
      <c r="K711" s="273"/>
      <c r="L711" s="273"/>
      <c r="M711" s="278"/>
      <c r="N711" s="279"/>
      <c r="O711" s="280"/>
      <c r="P711" s="280"/>
      <c r="Q711" s="280"/>
      <c r="R711" s="280"/>
      <c r="S711" s="280"/>
      <c r="T711" s="280"/>
      <c r="U711" s="280"/>
      <c r="V711" s="280"/>
      <c r="W711" s="280"/>
      <c r="X711" s="281"/>
      <c r="Y711" s="14"/>
      <c r="Z711" s="14"/>
      <c r="AA711" s="14"/>
      <c r="AB711" s="14"/>
      <c r="AC711" s="14"/>
      <c r="AD711" s="14"/>
      <c r="AE711" s="14"/>
      <c r="AT711" s="282" t="s">
        <v>149</v>
      </c>
      <c r="AU711" s="282" t="s">
        <v>85</v>
      </c>
      <c r="AV711" s="14" t="s">
        <v>146</v>
      </c>
      <c r="AW711" s="14" t="s">
        <v>5</v>
      </c>
      <c r="AX711" s="14" t="s">
        <v>85</v>
      </c>
      <c r="AY711" s="282" t="s">
        <v>139</v>
      </c>
    </row>
    <row r="712" s="2" customFormat="1" ht="21.75" customHeight="1">
      <c r="A712" s="37"/>
      <c r="B712" s="38"/>
      <c r="C712" s="283" t="s">
        <v>667</v>
      </c>
      <c r="D712" s="283" t="s">
        <v>409</v>
      </c>
      <c r="E712" s="284" t="s">
        <v>718</v>
      </c>
      <c r="F712" s="285" t="s">
        <v>719</v>
      </c>
      <c r="G712" s="286" t="s">
        <v>164</v>
      </c>
      <c r="H712" s="287">
        <v>3704</v>
      </c>
      <c r="I712" s="288"/>
      <c r="J712" s="288"/>
      <c r="K712" s="289">
        <f>ROUND(P712*H712,2)</f>
        <v>0</v>
      </c>
      <c r="L712" s="285" t="s">
        <v>144</v>
      </c>
      <c r="M712" s="43"/>
      <c r="N712" s="290" t="s">
        <v>1</v>
      </c>
      <c r="O712" s="241" t="s">
        <v>40</v>
      </c>
      <c r="P712" s="242">
        <f>I712+J712</f>
        <v>0</v>
      </c>
      <c r="Q712" s="242">
        <f>ROUND(I712*H712,2)</f>
        <v>0</v>
      </c>
      <c r="R712" s="242">
        <f>ROUND(J712*H712,2)</f>
        <v>0</v>
      </c>
      <c r="S712" s="90"/>
      <c r="T712" s="243">
        <f>S712*H712</f>
        <v>0</v>
      </c>
      <c r="U712" s="243">
        <v>0</v>
      </c>
      <c r="V712" s="243">
        <f>U712*H712</f>
        <v>0</v>
      </c>
      <c r="W712" s="243">
        <v>0</v>
      </c>
      <c r="X712" s="244">
        <f>W712*H712</f>
        <v>0</v>
      </c>
      <c r="Y712" s="37"/>
      <c r="Z712" s="37"/>
      <c r="AA712" s="37"/>
      <c r="AB712" s="37"/>
      <c r="AC712" s="37"/>
      <c r="AD712" s="37"/>
      <c r="AE712" s="37"/>
      <c r="AR712" s="245" t="s">
        <v>146</v>
      </c>
      <c r="AT712" s="245" t="s">
        <v>409</v>
      </c>
      <c r="AU712" s="245" t="s">
        <v>85</v>
      </c>
      <c r="AY712" s="16" t="s">
        <v>139</v>
      </c>
      <c r="BE712" s="246">
        <f>IF(O712="základní",K712,0)</f>
        <v>0</v>
      </c>
      <c r="BF712" s="246">
        <f>IF(O712="snížená",K712,0)</f>
        <v>0</v>
      </c>
      <c r="BG712" s="246">
        <f>IF(O712="zákl. přenesená",K712,0)</f>
        <v>0</v>
      </c>
      <c r="BH712" s="246">
        <f>IF(O712="sníž. přenesená",K712,0)</f>
        <v>0</v>
      </c>
      <c r="BI712" s="246">
        <f>IF(O712="nulová",K712,0)</f>
        <v>0</v>
      </c>
      <c r="BJ712" s="16" t="s">
        <v>85</v>
      </c>
      <c r="BK712" s="246">
        <f>ROUND(P712*H712,2)</f>
        <v>0</v>
      </c>
      <c r="BL712" s="16" t="s">
        <v>146</v>
      </c>
      <c r="BM712" s="245" t="s">
        <v>1055</v>
      </c>
    </row>
    <row r="713" s="2" customFormat="1">
      <c r="A713" s="37"/>
      <c r="B713" s="38"/>
      <c r="C713" s="39"/>
      <c r="D713" s="247" t="s">
        <v>148</v>
      </c>
      <c r="E713" s="39"/>
      <c r="F713" s="248" t="s">
        <v>721</v>
      </c>
      <c r="G713" s="39"/>
      <c r="H713" s="39"/>
      <c r="I713" s="144"/>
      <c r="J713" s="144"/>
      <c r="K713" s="39"/>
      <c r="L713" s="39"/>
      <c r="M713" s="43"/>
      <c r="N713" s="249"/>
      <c r="O713" s="250"/>
      <c r="P713" s="90"/>
      <c r="Q713" s="90"/>
      <c r="R713" s="90"/>
      <c r="S713" s="90"/>
      <c r="T713" s="90"/>
      <c r="U713" s="90"/>
      <c r="V713" s="90"/>
      <c r="W713" s="90"/>
      <c r="X713" s="91"/>
      <c r="Y713" s="37"/>
      <c r="Z713" s="37"/>
      <c r="AA713" s="37"/>
      <c r="AB713" s="37"/>
      <c r="AC713" s="37"/>
      <c r="AD713" s="37"/>
      <c r="AE713" s="37"/>
      <c r="AT713" s="16" t="s">
        <v>148</v>
      </c>
      <c r="AU713" s="16" t="s">
        <v>85</v>
      </c>
    </row>
    <row r="714" s="13" customFormat="1">
      <c r="A714" s="13"/>
      <c r="B714" s="261"/>
      <c r="C714" s="262"/>
      <c r="D714" s="247" t="s">
        <v>149</v>
      </c>
      <c r="E714" s="263" t="s">
        <v>1</v>
      </c>
      <c r="F714" s="264" t="s">
        <v>1056</v>
      </c>
      <c r="G714" s="262"/>
      <c r="H714" s="265">
        <v>3704</v>
      </c>
      <c r="I714" s="266"/>
      <c r="J714" s="266"/>
      <c r="K714" s="262"/>
      <c r="L714" s="262"/>
      <c r="M714" s="267"/>
      <c r="N714" s="268"/>
      <c r="O714" s="269"/>
      <c r="P714" s="269"/>
      <c r="Q714" s="269"/>
      <c r="R714" s="269"/>
      <c r="S714" s="269"/>
      <c r="T714" s="269"/>
      <c r="U714" s="269"/>
      <c r="V714" s="269"/>
      <c r="W714" s="269"/>
      <c r="X714" s="270"/>
      <c r="Y714" s="13"/>
      <c r="Z714" s="13"/>
      <c r="AA714" s="13"/>
      <c r="AB714" s="13"/>
      <c r="AC714" s="13"/>
      <c r="AD714" s="13"/>
      <c r="AE714" s="13"/>
      <c r="AT714" s="271" t="s">
        <v>149</v>
      </c>
      <c r="AU714" s="271" t="s">
        <v>85</v>
      </c>
      <c r="AV714" s="13" t="s">
        <v>87</v>
      </c>
      <c r="AW714" s="13" t="s">
        <v>5</v>
      </c>
      <c r="AX714" s="13" t="s">
        <v>77</v>
      </c>
      <c r="AY714" s="271" t="s">
        <v>139</v>
      </c>
    </row>
    <row r="715" s="14" customFormat="1">
      <c r="A715" s="14"/>
      <c r="B715" s="272"/>
      <c r="C715" s="273"/>
      <c r="D715" s="247" t="s">
        <v>149</v>
      </c>
      <c r="E715" s="274" t="s">
        <v>1</v>
      </c>
      <c r="F715" s="275" t="s">
        <v>154</v>
      </c>
      <c r="G715" s="273"/>
      <c r="H715" s="276">
        <v>3704</v>
      </c>
      <c r="I715" s="277"/>
      <c r="J715" s="277"/>
      <c r="K715" s="273"/>
      <c r="L715" s="273"/>
      <c r="M715" s="278"/>
      <c r="N715" s="279"/>
      <c r="O715" s="280"/>
      <c r="P715" s="280"/>
      <c r="Q715" s="280"/>
      <c r="R715" s="280"/>
      <c r="S715" s="280"/>
      <c r="T715" s="280"/>
      <c r="U715" s="280"/>
      <c r="V715" s="280"/>
      <c r="W715" s="280"/>
      <c r="X715" s="281"/>
      <c r="Y715" s="14"/>
      <c r="Z715" s="14"/>
      <c r="AA715" s="14"/>
      <c r="AB715" s="14"/>
      <c r="AC715" s="14"/>
      <c r="AD715" s="14"/>
      <c r="AE715" s="14"/>
      <c r="AT715" s="282" t="s">
        <v>149</v>
      </c>
      <c r="AU715" s="282" t="s">
        <v>85</v>
      </c>
      <c r="AV715" s="14" t="s">
        <v>146</v>
      </c>
      <c r="AW715" s="14" t="s">
        <v>5</v>
      </c>
      <c r="AX715" s="14" t="s">
        <v>85</v>
      </c>
      <c r="AY715" s="282" t="s">
        <v>139</v>
      </c>
    </row>
    <row r="716" s="2" customFormat="1" ht="21.75" customHeight="1">
      <c r="A716" s="37"/>
      <c r="B716" s="38"/>
      <c r="C716" s="283" t="s">
        <v>672</v>
      </c>
      <c r="D716" s="283" t="s">
        <v>409</v>
      </c>
      <c r="E716" s="284" t="s">
        <v>724</v>
      </c>
      <c r="F716" s="285" t="s">
        <v>725</v>
      </c>
      <c r="G716" s="286" t="s">
        <v>364</v>
      </c>
      <c r="H716" s="287">
        <v>53.560000000000002</v>
      </c>
      <c r="I716" s="288"/>
      <c r="J716" s="288"/>
      <c r="K716" s="289">
        <f>ROUND(P716*H716,2)</f>
        <v>0</v>
      </c>
      <c r="L716" s="285" t="s">
        <v>144</v>
      </c>
      <c r="M716" s="43"/>
      <c r="N716" s="290" t="s">
        <v>1</v>
      </c>
      <c r="O716" s="241" t="s">
        <v>40</v>
      </c>
      <c r="P716" s="242">
        <f>I716+J716</f>
        <v>0</v>
      </c>
      <c r="Q716" s="242">
        <f>ROUND(I716*H716,2)</f>
        <v>0</v>
      </c>
      <c r="R716" s="242">
        <f>ROUND(J716*H716,2)</f>
        <v>0</v>
      </c>
      <c r="S716" s="90"/>
      <c r="T716" s="243">
        <f>S716*H716</f>
        <v>0</v>
      </c>
      <c r="U716" s="243">
        <v>0</v>
      </c>
      <c r="V716" s="243">
        <f>U716*H716</f>
        <v>0</v>
      </c>
      <c r="W716" s="243">
        <v>0</v>
      </c>
      <c r="X716" s="244">
        <f>W716*H716</f>
        <v>0</v>
      </c>
      <c r="Y716" s="37"/>
      <c r="Z716" s="37"/>
      <c r="AA716" s="37"/>
      <c r="AB716" s="37"/>
      <c r="AC716" s="37"/>
      <c r="AD716" s="37"/>
      <c r="AE716" s="37"/>
      <c r="AR716" s="245" t="s">
        <v>146</v>
      </c>
      <c r="AT716" s="245" t="s">
        <v>409</v>
      </c>
      <c r="AU716" s="245" t="s">
        <v>85</v>
      </c>
      <c r="AY716" s="16" t="s">
        <v>139</v>
      </c>
      <c r="BE716" s="246">
        <f>IF(O716="základní",K716,0)</f>
        <v>0</v>
      </c>
      <c r="BF716" s="246">
        <f>IF(O716="snížená",K716,0)</f>
        <v>0</v>
      </c>
      <c r="BG716" s="246">
        <f>IF(O716="zákl. přenesená",K716,0)</f>
        <v>0</v>
      </c>
      <c r="BH716" s="246">
        <f>IF(O716="sníž. přenesená",K716,0)</f>
        <v>0</v>
      </c>
      <c r="BI716" s="246">
        <f>IF(O716="nulová",K716,0)</f>
        <v>0</v>
      </c>
      <c r="BJ716" s="16" t="s">
        <v>85</v>
      </c>
      <c r="BK716" s="246">
        <f>ROUND(P716*H716,2)</f>
        <v>0</v>
      </c>
      <c r="BL716" s="16" t="s">
        <v>146</v>
      </c>
      <c r="BM716" s="245" t="s">
        <v>1057</v>
      </c>
    </row>
    <row r="717" s="2" customFormat="1">
      <c r="A717" s="37"/>
      <c r="B717" s="38"/>
      <c r="C717" s="39"/>
      <c r="D717" s="247" t="s">
        <v>148</v>
      </c>
      <c r="E717" s="39"/>
      <c r="F717" s="248" t="s">
        <v>727</v>
      </c>
      <c r="G717" s="39"/>
      <c r="H717" s="39"/>
      <c r="I717" s="144"/>
      <c r="J717" s="144"/>
      <c r="K717" s="39"/>
      <c r="L717" s="39"/>
      <c r="M717" s="43"/>
      <c r="N717" s="249"/>
      <c r="O717" s="250"/>
      <c r="P717" s="90"/>
      <c r="Q717" s="90"/>
      <c r="R717" s="90"/>
      <c r="S717" s="90"/>
      <c r="T717" s="90"/>
      <c r="U717" s="90"/>
      <c r="V717" s="90"/>
      <c r="W717" s="90"/>
      <c r="X717" s="91"/>
      <c r="Y717" s="37"/>
      <c r="Z717" s="37"/>
      <c r="AA717" s="37"/>
      <c r="AB717" s="37"/>
      <c r="AC717" s="37"/>
      <c r="AD717" s="37"/>
      <c r="AE717" s="37"/>
      <c r="AT717" s="16" t="s">
        <v>148</v>
      </c>
      <c r="AU717" s="16" t="s">
        <v>85</v>
      </c>
    </row>
    <row r="718" s="12" customFormat="1">
      <c r="A718" s="12"/>
      <c r="B718" s="251"/>
      <c r="C718" s="252"/>
      <c r="D718" s="247" t="s">
        <v>149</v>
      </c>
      <c r="E718" s="253" t="s">
        <v>1</v>
      </c>
      <c r="F718" s="254" t="s">
        <v>826</v>
      </c>
      <c r="G718" s="252"/>
      <c r="H718" s="253" t="s">
        <v>1</v>
      </c>
      <c r="I718" s="255"/>
      <c r="J718" s="255"/>
      <c r="K718" s="252"/>
      <c r="L718" s="252"/>
      <c r="M718" s="256"/>
      <c r="N718" s="257"/>
      <c r="O718" s="258"/>
      <c r="P718" s="258"/>
      <c r="Q718" s="258"/>
      <c r="R718" s="258"/>
      <c r="S718" s="258"/>
      <c r="T718" s="258"/>
      <c r="U718" s="258"/>
      <c r="V718" s="258"/>
      <c r="W718" s="258"/>
      <c r="X718" s="259"/>
      <c r="Y718" s="12"/>
      <c r="Z718" s="12"/>
      <c r="AA718" s="12"/>
      <c r="AB718" s="12"/>
      <c r="AC718" s="12"/>
      <c r="AD718" s="12"/>
      <c r="AE718" s="12"/>
      <c r="AT718" s="260" t="s">
        <v>149</v>
      </c>
      <c r="AU718" s="260" t="s">
        <v>85</v>
      </c>
      <c r="AV718" s="12" t="s">
        <v>85</v>
      </c>
      <c r="AW718" s="12" t="s">
        <v>5</v>
      </c>
      <c r="AX718" s="12" t="s">
        <v>77</v>
      </c>
      <c r="AY718" s="260" t="s">
        <v>139</v>
      </c>
    </row>
    <row r="719" s="13" customFormat="1">
      <c r="A719" s="13"/>
      <c r="B719" s="261"/>
      <c r="C719" s="262"/>
      <c r="D719" s="247" t="s">
        <v>149</v>
      </c>
      <c r="E719" s="263" t="s">
        <v>1</v>
      </c>
      <c r="F719" s="264" t="s">
        <v>1058</v>
      </c>
      <c r="G719" s="262"/>
      <c r="H719" s="265">
        <v>53.560000000000002</v>
      </c>
      <c r="I719" s="266"/>
      <c r="J719" s="266"/>
      <c r="K719" s="262"/>
      <c r="L719" s="262"/>
      <c r="M719" s="267"/>
      <c r="N719" s="268"/>
      <c r="O719" s="269"/>
      <c r="P719" s="269"/>
      <c r="Q719" s="269"/>
      <c r="R719" s="269"/>
      <c r="S719" s="269"/>
      <c r="T719" s="269"/>
      <c r="U719" s="269"/>
      <c r="V719" s="269"/>
      <c r="W719" s="269"/>
      <c r="X719" s="270"/>
      <c r="Y719" s="13"/>
      <c r="Z719" s="13"/>
      <c r="AA719" s="13"/>
      <c r="AB719" s="13"/>
      <c r="AC719" s="13"/>
      <c r="AD719" s="13"/>
      <c r="AE719" s="13"/>
      <c r="AT719" s="271" t="s">
        <v>149</v>
      </c>
      <c r="AU719" s="271" t="s">
        <v>85</v>
      </c>
      <c r="AV719" s="13" t="s">
        <v>87</v>
      </c>
      <c r="AW719" s="13" t="s">
        <v>5</v>
      </c>
      <c r="AX719" s="13" t="s">
        <v>77</v>
      </c>
      <c r="AY719" s="271" t="s">
        <v>139</v>
      </c>
    </row>
    <row r="720" s="14" customFormat="1">
      <c r="A720" s="14"/>
      <c r="B720" s="272"/>
      <c r="C720" s="273"/>
      <c r="D720" s="247" t="s">
        <v>149</v>
      </c>
      <c r="E720" s="274" t="s">
        <v>1</v>
      </c>
      <c r="F720" s="275" t="s">
        <v>154</v>
      </c>
      <c r="G720" s="273"/>
      <c r="H720" s="276">
        <v>53.560000000000002</v>
      </c>
      <c r="I720" s="277"/>
      <c r="J720" s="277"/>
      <c r="K720" s="273"/>
      <c r="L720" s="273"/>
      <c r="M720" s="278"/>
      <c r="N720" s="279"/>
      <c r="O720" s="280"/>
      <c r="P720" s="280"/>
      <c r="Q720" s="280"/>
      <c r="R720" s="280"/>
      <c r="S720" s="280"/>
      <c r="T720" s="280"/>
      <c r="U720" s="280"/>
      <c r="V720" s="280"/>
      <c r="W720" s="280"/>
      <c r="X720" s="281"/>
      <c r="Y720" s="14"/>
      <c r="Z720" s="14"/>
      <c r="AA720" s="14"/>
      <c r="AB720" s="14"/>
      <c r="AC720" s="14"/>
      <c r="AD720" s="14"/>
      <c r="AE720" s="14"/>
      <c r="AT720" s="282" t="s">
        <v>149</v>
      </c>
      <c r="AU720" s="282" t="s">
        <v>85</v>
      </c>
      <c r="AV720" s="14" t="s">
        <v>146</v>
      </c>
      <c r="AW720" s="14" t="s">
        <v>5</v>
      </c>
      <c r="AX720" s="14" t="s">
        <v>85</v>
      </c>
      <c r="AY720" s="282" t="s">
        <v>139</v>
      </c>
    </row>
    <row r="721" s="11" customFormat="1" ht="25.92" customHeight="1">
      <c r="A721" s="11"/>
      <c r="B721" s="216"/>
      <c r="C721" s="217"/>
      <c r="D721" s="218" t="s">
        <v>76</v>
      </c>
      <c r="E721" s="219" t="s">
        <v>730</v>
      </c>
      <c r="F721" s="219" t="s">
        <v>731</v>
      </c>
      <c r="G721" s="217"/>
      <c r="H721" s="217"/>
      <c r="I721" s="220"/>
      <c r="J721" s="220"/>
      <c r="K721" s="221">
        <f>BK721</f>
        <v>0</v>
      </c>
      <c r="L721" s="217"/>
      <c r="M721" s="222"/>
      <c r="N721" s="223"/>
      <c r="O721" s="224"/>
      <c r="P721" s="224"/>
      <c r="Q721" s="225">
        <f>SUM(Q722:Q760)</f>
        <v>0</v>
      </c>
      <c r="R721" s="225">
        <f>SUM(R722:R760)</f>
        <v>0</v>
      </c>
      <c r="S721" s="224"/>
      <c r="T721" s="226">
        <f>SUM(T722:T760)</f>
        <v>0</v>
      </c>
      <c r="U721" s="224"/>
      <c r="V721" s="226">
        <f>SUM(V722:V760)</f>
        <v>0</v>
      </c>
      <c r="W721" s="224"/>
      <c r="X721" s="227">
        <f>SUM(X722:X760)</f>
        <v>0</v>
      </c>
      <c r="Y721" s="11"/>
      <c r="Z721" s="11"/>
      <c r="AA721" s="11"/>
      <c r="AB721" s="11"/>
      <c r="AC721" s="11"/>
      <c r="AD721" s="11"/>
      <c r="AE721" s="11"/>
      <c r="AR721" s="228" t="s">
        <v>146</v>
      </c>
      <c r="AT721" s="229" t="s">
        <v>76</v>
      </c>
      <c r="AU721" s="229" t="s">
        <v>77</v>
      </c>
      <c r="AY721" s="228" t="s">
        <v>139</v>
      </c>
      <c r="BK721" s="230">
        <f>SUM(BK722:BK760)</f>
        <v>0</v>
      </c>
    </row>
    <row r="722" s="2" customFormat="1" ht="21.75" customHeight="1">
      <c r="A722" s="37"/>
      <c r="B722" s="38"/>
      <c r="C722" s="283" t="s">
        <v>677</v>
      </c>
      <c r="D722" s="283" t="s">
        <v>409</v>
      </c>
      <c r="E722" s="284" t="s">
        <v>733</v>
      </c>
      <c r="F722" s="285" t="s">
        <v>734</v>
      </c>
      <c r="G722" s="286" t="s">
        <v>164</v>
      </c>
      <c r="H722" s="287">
        <v>4</v>
      </c>
      <c r="I722" s="288"/>
      <c r="J722" s="288"/>
      <c r="K722" s="289">
        <f>ROUND(P722*H722,2)</f>
        <v>0</v>
      </c>
      <c r="L722" s="285" t="s">
        <v>144</v>
      </c>
      <c r="M722" s="43"/>
      <c r="N722" s="290" t="s">
        <v>1</v>
      </c>
      <c r="O722" s="241" t="s">
        <v>40</v>
      </c>
      <c r="P722" s="242">
        <f>I722+J722</f>
        <v>0</v>
      </c>
      <c r="Q722" s="242">
        <f>ROUND(I722*H722,2)</f>
        <v>0</v>
      </c>
      <c r="R722" s="242">
        <f>ROUND(J722*H722,2)</f>
        <v>0</v>
      </c>
      <c r="S722" s="90"/>
      <c r="T722" s="243">
        <f>S722*H722</f>
        <v>0</v>
      </c>
      <c r="U722" s="243">
        <v>0</v>
      </c>
      <c r="V722" s="243">
        <f>U722*H722</f>
        <v>0</v>
      </c>
      <c r="W722" s="243">
        <v>0</v>
      </c>
      <c r="X722" s="244">
        <f>W722*H722</f>
        <v>0</v>
      </c>
      <c r="Y722" s="37"/>
      <c r="Z722" s="37"/>
      <c r="AA722" s="37"/>
      <c r="AB722" s="37"/>
      <c r="AC722" s="37"/>
      <c r="AD722" s="37"/>
      <c r="AE722" s="37"/>
      <c r="AR722" s="245" t="s">
        <v>735</v>
      </c>
      <c r="AT722" s="245" t="s">
        <v>409</v>
      </c>
      <c r="AU722" s="245" t="s">
        <v>85</v>
      </c>
      <c r="AY722" s="16" t="s">
        <v>139</v>
      </c>
      <c r="BE722" s="246">
        <f>IF(O722="základní",K722,0)</f>
        <v>0</v>
      </c>
      <c r="BF722" s="246">
        <f>IF(O722="snížená",K722,0)</f>
        <v>0</v>
      </c>
      <c r="BG722" s="246">
        <f>IF(O722="zákl. přenesená",K722,0)</f>
        <v>0</v>
      </c>
      <c r="BH722" s="246">
        <f>IF(O722="sníž. přenesená",K722,0)</f>
        <v>0</v>
      </c>
      <c r="BI722" s="246">
        <f>IF(O722="nulová",K722,0)</f>
        <v>0</v>
      </c>
      <c r="BJ722" s="16" t="s">
        <v>85</v>
      </c>
      <c r="BK722" s="246">
        <f>ROUND(P722*H722,2)</f>
        <v>0</v>
      </c>
      <c r="BL722" s="16" t="s">
        <v>735</v>
      </c>
      <c r="BM722" s="245" t="s">
        <v>1059</v>
      </c>
    </row>
    <row r="723" s="2" customFormat="1">
      <c r="A723" s="37"/>
      <c r="B723" s="38"/>
      <c r="C723" s="39"/>
      <c r="D723" s="247" t="s">
        <v>148</v>
      </c>
      <c r="E723" s="39"/>
      <c r="F723" s="248" t="s">
        <v>734</v>
      </c>
      <c r="G723" s="39"/>
      <c r="H723" s="39"/>
      <c r="I723" s="144"/>
      <c r="J723" s="144"/>
      <c r="K723" s="39"/>
      <c r="L723" s="39"/>
      <c r="M723" s="43"/>
      <c r="N723" s="249"/>
      <c r="O723" s="250"/>
      <c r="P723" s="90"/>
      <c r="Q723" s="90"/>
      <c r="R723" s="90"/>
      <c r="S723" s="90"/>
      <c r="T723" s="90"/>
      <c r="U723" s="90"/>
      <c r="V723" s="90"/>
      <c r="W723" s="90"/>
      <c r="X723" s="91"/>
      <c r="Y723" s="37"/>
      <c r="Z723" s="37"/>
      <c r="AA723" s="37"/>
      <c r="AB723" s="37"/>
      <c r="AC723" s="37"/>
      <c r="AD723" s="37"/>
      <c r="AE723" s="37"/>
      <c r="AT723" s="16" t="s">
        <v>148</v>
      </c>
      <c r="AU723" s="16" t="s">
        <v>85</v>
      </c>
    </row>
    <row r="724" s="13" customFormat="1">
      <c r="A724" s="13"/>
      <c r="B724" s="261"/>
      <c r="C724" s="262"/>
      <c r="D724" s="247" t="s">
        <v>149</v>
      </c>
      <c r="E724" s="263" t="s">
        <v>1</v>
      </c>
      <c r="F724" s="264" t="s">
        <v>146</v>
      </c>
      <c r="G724" s="262"/>
      <c r="H724" s="265">
        <v>4</v>
      </c>
      <c r="I724" s="266"/>
      <c r="J724" s="266"/>
      <c r="K724" s="262"/>
      <c r="L724" s="262"/>
      <c r="M724" s="267"/>
      <c r="N724" s="268"/>
      <c r="O724" s="269"/>
      <c r="P724" s="269"/>
      <c r="Q724" s="269"/>
      <c r="R724" s="269"/>
      <c r="S724" s="269"/>
      <c r="T724" s="269"/>
      <c r="U724" s="269"/>
      <c r="V724" s="269"/>
      <c r="W724" s="269"/>
      <c r="X724" s="270"/>
      <c r="Y724" s="13"/>
      <c r="Z724" s="13"/>
      <c r="AA724" s="13"/>
      <c r="AB724" s="13"/>
      <c r="AC724" s="13"/>
      <c r="AD724" s="13"/>
      <c r="AE724" s="13"/>
      <c r="AT724" s="271" t="s">
        <v>149</v>
      </c>
      <c r="AU724" s="271" t="s">
        <v>85</v>
      </c>
      <c r="AV724" s="13" t="s">
        <v>87</v>
      </c>
      <c r="AW724" s="13" t="s">
        <v>5</v>
      </c>
      <c r="AX724" s="13" t="s">
        <v>77</v>
      </c>
      <c r="AY724" s="271" t="s">
        <v>139</v>
      </c>
    </row>
    <row r="725" s="14" customFormat="1">
      <c r="A725" s="14"/>
      <c r="B725" s="272"/>
      <c r="C725" s="273"/>
      <c r="D725" s="247" t="s">
        <v>149</v>
      </c>
      <c r="E725" s="274" t="s">
        <v>1</v>
      </c>
      <c r="F725" s="275" t="s">
        <v>154</v>
      </c>
      <c r="G725" s="273"/>
      <c r="H725" s="276">
        <v>4</v>
      </c>
      <c r="I725" s="277"/>
      <c r="J725" s="277"/>
      <c r="K725" s="273"/>
      <c r="L725" s="273"/>
      <c r="M725" s="278"/>
      <c r="N725" s="279"/>
      <c r="O725" s="280"/>
      <c r="P725" s="280"/>
      <c r="Q725" s="280"/>
      <c r="R725" s="280"/>
      <c r="S725" s="280"/>
      <c r="T725" s="280"/>
      <c r="U725" s="280"/>
      <c r="V725" s="280"/>
      <c r="W725" s="280"/>
      <c r="X725" s="281"/>
      <c r="Y725" s="14"/>
      <c r="Z725" s="14"/>
      <c r="AA725" s="14"/>
      <c r="AB725" s="14"/>
      <c r="AC725" s="14"/>
      <c r="AD725" s="14"/>
      <c r="AE725" s="14"/>
      <c r="AT725" s="282" t="s">
        <v>149</v>
      </c>
      <c r="AU725" s="282" t="s">
        <v>85</v>
      </c>
      <c r="AV725" s="14" t="s">
        <v>146</v>
      </c>
      <c r="AW725" s="14" t="s">
        <v>5</v>
      </c>
      <c r="AX725" s="14" t="s">
        <v>85</v>
      </c>
      <c r="AY725" s="282" t="s">
        <v>139</v>
      </c>
    </row>
    <row r="726" s="2" customFormat="1" ht="33" customHeight="1">
      <c r="A726" s="37"/>
      <c r="B726" s="38"/>
      <c r="C726" s="283" t="s">
        <v>682</v>
      </c>
      <c r="D726" s="283" t="s">
        <v>409</v>
      </c>
      <c r="E726" s="284" t="s">
        <v>738</v>
      </c>
      <c r="F726" s="285" t="s">
        <v>739</v>
      </c>
      <c r="G726" s="286" t="s">
        <v>164</v>
      </c>
      <c r="H726" s="287">
        <v>4</v>
      </c>
      <c r="I726" s="288"/>
      <c r="J726" s="288"/>
      <c r="K726" s="289">
        <f>ROUND(P726*H726,2)</f>
        <v>0</v>
      </c>
      <c r="L726" s="285" t="s">
        <v>144</v>
      </c>
      <c r="M726" s="43"/>
      <c r="N726" s="290" t="s">
        <v>1</v>
      </c>
      <c r="O726" s="241" t="s">
        <v>40</v>
      </c>
      <c r="P726" s="242">
        <f>I726+J726</f>
        <v>0</v>
      </c>
      <c r="Q726" s="242">
        <f>ROUND(I726*H726,2)</f>
        <v>0</v>
      </c>
      <c r="R726" s="242">
        <f>ROUND(J726*H726,2)</f>
        <v>0</v>
      </c>
      <c r="S726" s="90"/>
      <c r="T726" s="243">
        <f>S726*H726</f>
        <v>0</v>
      </c>
      <c r="U726" s="243">
        <v>0</v>
      </c>
      <c r="V726" s="243">
        <f>U726*H726</f>
        <v>0</v>
      </c>
      <c r="W726" s="243">
        <v>0</v>
      </c>
      <c r="X726" s="244">
        <f>W726*H726</f>
        <v>0</v>
      </c>
      <c r="Y726" s="37"/>
      <c r="Z726" s="37"/>
      <c r="AA726" s="37"/>
      <c r="AB726" s="37"/>
      <c r="AC726" s="37"/>
      <c r="AD726" s="37"/>
      <c r="AE726" s="37"/>
      <c r="AR726" s="245" t="s">
        <v>735</v>
      </c>
      <c r="AT726" s="245" t="s">
        <v>409</v>
      </c>
      <c r="AU726" s="245" t="s">
        <v>85</v>
      </c>
      <c r="AY726" s="16" t="s">
        <v>139</v>
      </c>
      <c r="BE726" s="246">
        <f>IF(O726="základní",K726,0)</f>
        <v>0</v>
      </c>
      <c r="BF726" s="246">
        <f>IF(O726="snížená",K726,0)</f>
        <v>0</v>
      </c>
      <c r="BG726" s="246">
        <f>IF(O726="zákl. přenesená",K726,0)</f>
        <v>0</v>
      </c>
      <c r="BH726" s="246">
        <f>IF(O726="sníž. přenesená",K726,0)</f>
        <v>0</v>
      </c>
      <c r="BI726" s="246">
        <f>IF(O726="nulová",K726,0)</f>
        <v>0</v>
      </c>
      <c r="BJ726" s="16" t="s">
        <v>85</v>
      </c>
      <c r="BK726" s="246">
        <f>ROUND(P726*H726,2)</f>
        <v>0</v>
      </c>
      <c r="BL726" s="16" t="s">
        <v>735</v>
      </c>
      <c r="BM726" s="245" t="s">
        <v>1060</v>
      </c>
    </row>
    <row r="727" s="2" customFormat="1">
      <c r="A727" s="37"/>
      <c r="B727" s="38"/>
      <c r="C727" s="39"/>
      <c r="D727" s="247" t="s">
        <v>148</v>
      </c>
      <c r="E727" s="39"/>
      <c r="F727" s="248" t="s">
        <v>741</v>
      </c>
      <c r="G727" s="39"/>
      <c r="H727" s="39"/>
      <c r="I727" s="144"/>
      <c r="J727" s="144"/>
      <c r="K727" s="39"/>
      <c r="L727" s="39"/>
      <c r="M727" s="43"/>
      <c r="N727" s="249"/>
      <c r="O727" s="250"/>
      <c r="P727" s="90"/>
      <c r="Q727" s="90"/>
      <c r="R727" s="90"/>
      <c r="S727" s="90"/>
      <c r="T727" s="90"/>
      <c r="U727" s="90"/>
      <c r="V727" s="90"/>
      <c r="W727" s="90"/>
      <c r="X727" s="91"/>
      <c r="Y727" s="37"/>
      <c r="Z727" s="37"/>
      <c r="AA727" s="37"/>
      <c r="AB727" s="37"/>
      <c r="AC727" s="37"/>
      <c r="AD727" s="37"/>
      <c r="AE727" s="37"/>
      <c r="AT727" s="16" t="s">
        <v>148</v>
      </c>
      <c r="AU727" s="16" t="s">
        <v>85</v>
      </c>
    </row>
    <row r="728" s="13" customFormat="1">
      <c r="A728" s="13"/>
      <c r="B728" s="261"/>
      <c r="C728" s="262"/>
      <c r="D728" s="247" t="s">
        <v>149</v>
      </c>
      <c r="E728" s="263" t="s">
        <v>1</v>
      </c>
      <c r="F728" s="264" t="s">
        <v>146</v>
      </c>
      <c r="G728" s="262"/>
      <c r="H728" s="265">
        <v>4</v>
      </c>
      <c r="I728" s="266"/>
      <c r="J728" s="266"/>
      <c r="K728" s="262"/>
      <c r="L728" s="262"/>
      <c r="M728" s="267"/>
      <c r="N728" s="268"/>
      <c r="O728" s="269"/>
      <c r="P728" s="269"/>
      <c r="Q728" s="269"/>
      <c r="R728" s="269"/>
      <c r="S728" s="269"/>
      <c r="T728" s="269"/>
      <c r="U728" s="269"/>
      <c r="V728" s="269"/>
      <c r="W728" s="269"/>
      <c r="X728" s="270"/>
      <c r="Y728" s="13"/>
      <c r="Z728" s="13"/>
      <c r="AA728" s="13"/>
      <c r="AB728" s="13"/>
      <c r="AC728" s="13"/>
      <c r="AD728" s="13"/>
      <c r="AE728" s="13"/>
      <c r="AT728" s="271" t="s">
        <v>149</v>
      </c>
      <c r="AU728" s="271" t="s">
        <v>85</v>
      </c>
      <c r="AV728" s="13" t="s">
        <v>87</v>
      </c>
      <c r="AW728" s="13" t="s">
        <v>5</v>
      </c>
      <c r="AX728" s="13" t="s">
        <v>77</v>
      </c>
      <c r="AY728" s="271" t="s">
        <v>139</v>
      </c>
    </row>
    <row r="729" s="14" customFormat="1">
      <c r="A729" s="14"/>
      <c r="B729" s="272"/>
      <c r="C729" s="273"/>
      <c r="D729" s="247" t="s">
        <v>149</v>
      </c>
      <c r="E729" s="274" t="s">
        <v>1</v>
      </c>
      <c r="F729" s="275" t="s">
        <v>154</v>
      </c>
      <c r="G729" s="273"/>
      <c r="H729" s="276">
        <v>4</v>
      </c>
      <c r="I729" s="277"/>
      <c r="J729" s="277"/>
      <c r="K729" s="273"/>
      <c r="L729" s="273"/>
      <c r="M729" s="278"/>
      <c r="N729" s="279"/>
      <c r="O729" s="280"/>
      <c r="P729" s="280"/>
      <c r="Q729" s="280"/>
      <c r="R729" s="280"/>
      <c r="S729" s="280"/>
      <c r="T729" s="280"/>
      <c r="U729" s="280"/>
      <c r="V729" s="280"/>
      <c r="W729" s="280"/>
      <c r="X729" s="281"/>
      <c r="Y729" s="14"/>
      <c r="Z729" s="14"/>
      <c r="AA729" s="14"/>
      <c r="AB729" s="14"/>
      <c r="AC729" s="14"/>
      <c r="AD729" s="14"/>
      <c r="AE729" s="14"/>
      <c r="AT729" s="282" t="s">
        <v>149</v>
      </c>
      <c r="AU729" s="282" t="s">
        <v>85</v>
      </c>
      <c r="AV729" s="14" t="s">
        <v>146</v>
      </c>
      <c r="AW729" s="14" t="s">
        <v>5</v>
      </c>
      <c r="AX729" s="14" t="s">
        <v>85</v>
      </c>
      <c r="AY729" s="282" t="s">
        <v>139</v>
      </c>
    </row>
    <row r="730" s="2" customFormat="1" ht="21.75" customHeight="1">
      <c r="A730" s="37"/>
      <c r="B730" s="38"/>
      <c r="C730" s="283" t="s">
        <v>688</v>
      </c>
      <c r="D730" s="283" t="s">
        <v>409</v>
      </c>
      <c r="E730" s="284" t="s">
        <v>1061</v>
      </c>
      <c r="F730" s="285" t="s">
        <v>1062</v>
      </c>
      <c r="G730" s="286" t="s">
        <v>164</v>
      </c>
      <c r="H730" s="287">
        <v>4</v>
      </c>
      <c r="I730" s="288"/>
      <c r="J730" s="288"/>
      <c r="K730" s="289">
        <f>ROUND(P730*H730,2)</f>
        <v>0</v>
      </c>
      <c r="L730" s="285" t="s">
        <v>144</v>
      </c>
      <c r="M730" s="43"/>
      <c r="N730" s="290" t="s">
        <v>1</v>
      </c>
      <c r="O730" s="241" t="s">
        <v>40</v>
      </c>
      <c r="P730" s="242">
        <f>I730+J730</f>
        <v>0</v>
      </c>
      <c r="Q730" s="242">
        <f>ROUND(I730*H730,2)</f>
        <v>0</v>
      </c>
      <c r="R730" s="242">
        <f>ROUND(J730*H730,2)</f>
        <v>0</v>
      </c>
      <c r="S730" s="90"/>
      <c r="T730" s="243">
        <f>S730*H730</f>
        <v>0</v>
      </c>
      <c r="U730" s="243">
        <v>0</v>
      </c>
      <c r="V730" s="243">
        <f>U730*H730</f>
        <v>0</v>
      </c>
      <c r="W730" s="243">
        <v>0</v>
      </c>
      <c r="X730" s="244">
        <f>W730*H730</f>
        <v>0</v>
      </c>
      <c r="Y730" s="37"/>
      <c r="Z730" s="37"/>
      <c r="AA730" s="37"/>
      <c r="AB730" s="37"/>
      <c r="AC730" s="37"/>
      <c r="AD730" s="37"/>
      <c r="AE730" s="37"/>
      <c r="AR730" s="245" t="s">
        <v>735</v>
      </c>
      <c r="AT730" s="245" t="s">
        <v>409</v>
      </c>
      <c r="AU730" s="245" t="s">
        <v>85</v>
      </c>
      <c r="AY730" s="16" t="s">
        <v>139</v>
      </c>
      <c r="BE730" s="246">
        <f>IF(O730="základní",K730,0)</f>
        <v>0</v>
      </c>
      <c r="BF730" s="246">
        <f>IF(O730="snížená",K730,0)</f>
        <v>0</v>
      </c>
      <c r="BG730" s="246">
        <f>IF(O730="zákl. přenesená",K730,0)</f>
        <v>0</v>
      </c>
      <c r="BH730" s="246">
        <f>IF(O730="sníž. přenesená",K730,0)</f>
        <v>0</v>
      </c>
      <c r="BI730" s="246">
        <f>IF(O730="nulová",K730,0)</f>
        <v>0</v>
      </c>
      <c r="BJ730" s="16" t="s">
        <v>85</v>
      </c>
      <c r="BK730" s="246">
        <f>ROUND(P730*H730,2)</f>
        <v>0</v>
      </c>
      <c r="BL730" s="16" t="s">
        <v>735</v>
      </c>
      <c r="BM730" s="245" t="s">
        <v>1063</v>
      </c>
    </row>
    <row r="731" s="2" customFormat="1">
      <c r="A731" s="37"/>
      <c r="B731" s="38"/>
      <c r="C731" s="39"/>
      <c r="D731" s="247" t="s">
        <v>148</v>
      </c>
      <c r="E731" s="39"/>
      <c r="F731" s="248" t="s">
        <v>1064</v>
      </c>
      <c r="G731" s="39"/>
      <c r="H731" s="39"/>
      <c r="I731" s="144"/>
      <c r="J731" s="144"/>
      <c r="K731" s="39"/>
      <c r="L731" s="39"/>
      <c r="M731" s="43"/>
      <c r="N731" s="249"/>
      <c r="O731" s="250"/>
      <c r="P731" s="90"/>
      <c r="Q731" s="90"/>
      <c r="R731" s="90"/>
      <c r="S731" s="90"/>
      <c r="T731" s="90"/>
      <c r="U731" s="90"/>
      <c r="V731" s="90"/>
      <c r="W731" s="90"/>
      <c r="X731" s="91"/>
      <c r="Y731" s="37"/>
      <c r="Z731" s="37"/>
      <c r="AA731" s="37"/>
      <c r="AB731" s="37"/>
      <c r="AC731" s="37"/>
      <c r="AD731" s="37"/>
      <c r="AE731" s="37"/>
      <c r="AT731" s="16" t="s">
        <v>148</v>
      </c>
      <c r="AU731" s="16" t="s">
        <v>85</v>
      </c>
    </row>
    <row r="732" s="12" customFormat="1">
      <c r="A732" s="12"/>
      <c r="B732" s="251"/>
      <c r="C732" s="252"/>
      <c r="D732" s="247" t="s">
        <v>149</v>
      </c>
      <c r="E732" s="253" t="s">
        <v>1</v>
      </c>
      <c r="F732" s="254" t="s">
        <v>1065</v>
      </c>
      <c r="G732" s="252"/>
      <c r="H732" s="253" t="s">
        <v>1</v>
      </c>
      <c r="I732" s="255"/>
      <c r="J732" s="255"/>
      <c r="K732" s="252"/>
      <c r="L732" s="252"/>
      <c r="M732" s="256"/>
      <c r="N732" s="257"/>
      <c r="O732" s="258"/>
      <c r="P732" s="258"/>
      <c r="Q732" s="258"/>
      <c r="R732" s="258"/>
      <c r="S732" s="258"/>
      <c r="T732" s="258"/>
      <c r="U732" s="258"/>
      <c r="V732" s="258"/>
      <c r="W732" s="258"/>
      <c r="X732" s="259"/>
      <c r="Y732" s="12"/>
      <c r="Z732" s="12"/>
      <c r="AA732" s="12"/>
      <c r="AB732" s="12"/>
      <c r="AC732" s="12"/>
      <c r="AD732" s="12"/>
      <c r="AE732" s="12"/>
      <c r="AT732" s="260" t="s">
        <v>149</v>
      </c>
      <c r="AU732" s="260" t="s">
        <v>85</v>
      </c>
      <c r="AV732" s="12" t="s">
        <v>85</v>
      </c>
      <c r="AW732" s="12" t="s">
        <v>5</v>
      </c>
      <c r="AX732" s="12" t="s">
        <v>77</v>
      </c>
      <c r="AY732" s="260" t="s">
        <v>139</v>
      </c>
    </row>
    <row r="733" s="13" customFormat="1">
      <c r="A733" s="13"/>
      <c r="B733" s="261"/>
      <c r="C733" s="262"/>
      <c r="D733" s="247" t="s">
        <v>149</v>
      </c>
      <c r="E733" s="263" t="s">
        <v>1</v>
      </c>
      <c r="F733" s="264" t="s">
        <v>190</v>
      </c>
      <c r="G733" s="262"/>
      <c r="H733" s="265">
        <v>4</v>
      </c>
      <c r="I733" s="266"/>
      <c r="J733" s="266"/>
      <c r="K733" s="262"/>
      <c r="L733" s="262"/>
      <c r="M733" s="267"/>
      <c r="N733" s="268"/>
      <c r="O733" s="269"/>
      <c r="P733" s="269"/>
      <c r="Q733" s="269"/>
      <c r="R733" s="269"/>
      <c r="S733" s="269"/>
      <c r="T733" s="269"/>
      <c r="U733" s="269"/>
      <c r="V733" s="269"/>
      <c r="W733" s="269"/>
      <c r="X733" s="270"/>
      <c r="Y733" s="13"/>
      <c r="Z733" s="13"/>
      <c r="AA733" s="13"/>
      <c r="AB733" s="13"/>
      <c r="AC733" s="13"/>
      <c r="AD733" s="13"/>
      <c r="AE733" s="13"/>
      <c r="AT733" s="271" t="s">
        <v>149</v>
      </c>
      <c r="AU733" s="271" t="s">
        <v>85</v>
      </c>
      <c r="AV733" s="13" t="s">
        <v>87</v>
      </c>
      <c r="AW733" s="13" t="s">
        <v>5</v>
      </c>
      <c r="AX733" s="13" t="s">
        <v>77</v>
      </c>
      <c r="AY733" s="271" t="s">
        <v>139</v>
      </c>
    </row>
    <row r="734" s="14" customFormat="1">
      <c r="A734" s="14"/>
      <c r="B734" s="272"/>
      <c r="C734" s="273"/>
      <c r="D734" s="247" t="s">
        <v>149</v>
      </c>
      <c r="E734" s="274" t="s">
        <v>1</v>
      </c>
      <c r="F734" s="275" t="s">
        <v>154</v>
      </c>
      <c r="G734" s="273"/>
      <c r="H734" s="276">
        <v>4</v>
      </c>
      <c r="I734" s="277"/>
      <c r="J734" s="277"/>
      <c r="K734" s="273"/>
      <c r="L734" s="273"/>
      <c r="M734" s="278"/>
      <c r="N734" s="279"/>
      <c r="O734" s="280"/>
      <c r="P734" s="280"/>
      <c r="Q734" s="280"/>
      <c r="R734" s="280"/>
      <c r="S734" s="280"/>
      <c r="T734" s="280"/>
      <c r="U734" s="280"/>
      <c r="V734" s="280"/>
      <c r="W734" s="280"/>
      <c r="X734" s="281"/>
      <c r="Y734" s="14"/>
      <c r="Z734" s="14"/>
      <c r="AA734" s="14"/>
      <c r="AB734" s="14"/>
      <c r="AC734" s="14"/>
      <c r="AD734" s="14"/>
      <c r="AE734" s="14"/>
      <c r="AT734" s="282" t="s">
        <v>149</v>
      </c>
      <c r="AU734" s="282" t="s">
        <v>85</v>
      </c>
      <c r="AV734" s="14" t="s">
        <v>146</v>
      </c>
      <c r="AW734" s="14" t="s">
        <v>5</v>
      </c>
      <c r="AX734" s="14" t="s">
        <v>85</v>
      </c>
      <c r="AY734" s="282" t="s">
        <v>139</v>
      </c>
    </row>
    <row r="735" s="2" customFormat="1" ht="21.75" customHeight="1">
      <c r="A735" s="37"/>
      <c r="B735" s="38"/>
      <c r="C735" s="283" t="s">
        <v>693</v>
      </c>
      <c r="D735" s="283" t="s">
        <v>409</v>
      </c>
      <c r="E735" s="284" t="s">
        <v>1066</v>
      </c>
      <c r="F735" s="285" t="s">
        <v>1067</v>
      </c>
      <c r="G735" s="286" t="s">
        <v>164</v>
      </c>
      <c r="H735" s="287">
        <v>4</v>
      </c>
      <c r="I735" s="288"/>
      <c r="J735" s="288"/>
      <c r="K735" s="289">
        <f>ROUND(P735*H735,2)</f>
        <v>0</v>
      </c>
      <c r="L735" s="285" t="s">
        <v>144</v>
      </c>
      <c r="M735" s="43"/>
      <c r="N735" s="290" t="s">
        <v>1</v>
      </c>
      <c r="O735" s="241" t="s">
        <v>40</v>
      </c>
      <c r="P735" s="242">
        <f>I735+J735</f>
        <v>0</v>
      </c>
      <c r="Q735" s="242">
        <f>ROUND(I735*H735,2)</f>
        <v>0</v>
      </c>
      <c r="R735" s="242">
        <f>ROUND(J735*H735,2)</f>
        <v>0</v>
      </c>
      <c r="S735" s="90"/>
      <c r="T735" s="243">
        <f>S735*H735</f>
        <v>0</v>
      </c>
      <c r="U735" s="243">
        <v>0</v>
      </c>
      <c r="V735" s="243">
        <f>U735*H735</f>
        <v>0</v>
      </c>
      <c r="W735" s="243">
        <v>0</v>
      </c>
      <c r="X735" s="244">
        <f>W735*H735</f>
        <v>0</v>
      </c>
      <c r="Y735" s="37"/>
      <c r="Z735" s="37"/>
      <c r="AA735" s="37"/>
      <c r="AB735" s="37"/>
      <c r="AC735" s="37"/>
      <c r="AD735" s="37"/>
      <c r="AE735" s="37"/>
      <c r="AR735" s="245" t="s">
        <v>735</v>
      </c>
      <c r="AT735" s="245" t="s">
        <v>409</v>
      </c>
      <c r="AU735" s="245" t="s">
        <v>85</v>
      </c>
      <c r="AY735" s="16" t="s">
        <v>139</v>
      </c>
      <c r="BE735" s="246">
        <f>IF(O735="základní",K735,0)</f>
        <v>0</v>
      </c>
      <c r="BF735" s="246">
        <f>IF(O735="snížená",K735,0)</f>
        <v>0</v>
      </c>
      <c r="BG735" s="246">
        <f>IF(O735="zákl. přenesená",K735,0)</f>
        <v>0</v>
      </c>
      <c r="BH735" s="246">
        <f>IF(O735="sníž. přenesená",K735,0)</f>
        <v>0</v>
      </c>
      <c r="BI735" s="246">
        <f>IF(O735="nulová",K735,0)</f>
        <v>0</v>
      </c>
      <c r="BJ735" s="16" t="s">
        <v>85</v>
      </c>
      <c r="BK735" s="246">
        <f>ROUND(P735*H735,2)</f>
        <v>0</v>
      </c>
      <c r="BL735" s="16" t="s">
        <v>735</v>
      </c>
      <c r="BM735" s="245" t="s">
        <v>1068</v>
      </c>
    </row>
    <row r="736" s="2" customFormat="1">
      <c r="A736" s="37"/>
      <c r="B736" s="38"/>
      <c r="C736" s="39"/>
      <c r="D736" s="247" t="s">
        <v>148</v>
      </c>
      <c r="E736" s="39"/>
      <c r="F736" s="248" t="s">
        <v>1067</v>
      </c>
      <c r="G736" s="39"/>
      <c r="H736" s="39"/>
      <c r="I736" s="144"/>
      <c r="J736" s="144"/>
      <c r="K736" s="39"/>
      <c r="L736" s="39"/>
      <c r="M736" s="43"/>
      <c r="N736" s="249"/>
      <c r="O736" s="250"/>
      <c r="P736" s="90"/>
      <c r="Q736" s="90"/>
      <c r="R736" s="90"/>
      <c r="S736" s="90"/>
      <c r="T736" s="90"/>
      <c r="U736" s="90"/>
      <c r="V736" s="90"/>
      <c r="W736" s="90"/>
      <c r="X736" s="91"/>
      <c r="Y736" s="37"/>
      <c r="Z736" s="37"/>
      <c r="AA736" s="37"/>
      <c r="AB736" s="37"/>
      <c r="AC736" s="37"/>
      <c r="AD736" s="37"/>
      <c r="AE736" s="37"/>
      <c r="AT736" s="16" t="s">
        <v>148</v>
      </c>
      <c r="AU736" s="16" t="s">
        <v>85</v>
      </c>
    </row>
    <row r="737" s="12" customFormat="1">
      <c r="A737" s="12"/>
      <c r="B737" s="251"/>
      <c r="C737" s="252"/>
      <c r="D737" s="247" t="s">
        <v>149</v>
      </c>
      <c r="E737" s="253" t="s">
        <v>1</v>
      </c>
      <c r="F737" s="254" t="s">
        <v>1065</v>
      </c>
      <c r="G737" s="252"/>
      <c r="H737" s="253" t="s">
        <v>1</v>
      </c>
      <c r="I737" s="255"/>
      <c r="J737" s="255"/>
      <c r="K737" s="252"/>
      <c r="L737" s="252"/>
      <c r="M737" s="256"/>
      <c r="N737" s="257"/>
      <c r="O737" s="258"/>
      <c r="P737" s="258"/>
      <c r="Q737" s="258"/>
      <c r="R737" s="258"/>
      <c r="S737" s="258"/>
      <c r="T737" s="258"/>
      <c r="U737" s="258"/>
      <c r="V737" s="258"/>
      <c r="W737" s="258"/>
      <c r="X737" s="259"/>
      <c r="Y737" s="12"/>
      <c r="Z737" s="12"/>
      <c r="AA737" s="12"/>
      <c r="AB737" s="12"/>
      <c r="AC737" s="12"/>
      <c r="AD737" s="12"/>
      <c r="AE737" s="12"/>
      <c r="AT737" s="260" t="s">
        <v>149</v>
      </c>
      <c r="AU737" s="260" t="s">
        <v>85</v>
      </c>
      <c r="AV737" s="12" t="s">
        <v>85</v>
      </c>
      <c r="AW737" s="12" t="s">
        <v>5</v>
      </c>
      <c r="AX737" s="12" t="s">
        <v>77</v>
      </c>
      <c r="AY737" s="260" t="s">
        <v>139</v>
      </c>
    </row>
    <row r="738" s="13" customFormat="1">
      <c r="A738" s="13"/>
      <c r="B738" s="261"/>
      <c r="C738" s="262"/>
      <c r="D738" s="247" t="s">
        <v>149</v>
      </c>
      <c r="E738" s="263" t="s">
        <v>1</v>
      </c>
      <c r="F738" s="264" t="s">
        <v>190</v>
      </c>
      <c r="G738" s="262"/>
      <c r="H738" s="265">
        <v>4</v>
      </c>
      <c r="I738" s="266"/>
      <c r="J738" s="266"/>
      <c r="K738" s="262"/>
      <c r="L738" s="262"/>
      <c r="M738" s="267"/>
      <c r="N738" s="268"/>
      <c r="O738" s="269"/>
      <c r="P738" s="269"/>
      <c r="Q738" s="269"/>
      <c r="R738" s="269"/>
      <c r="S738" s="269"/>
      <c r="T738" s="269"/>
      <c r="U738" s="269"/>
      <c r="V738" s="269"/>
      <c r="W738" s="269"/>
      <c r="X738" s="270"/>
      <c r="Y738" s="13"/>
      <c r="Z738" s="13"/>
      <c r="AA738" s="13"/>
      <c r="AB738" s="13"/>
      <c r="AC738" s="13"/>
      <c r="AD738" s="13"/>
      <c r="AE738" s="13"/>
      <c r="AT738" s="271" t="s">
        <v>149</v>
      </c>
      <c r="AU738" s="271" t="s">
        <v>85</v>
      </c>
      <c r="AV738" s="13" t="s">
        <v>87</v>
      </c>
      <c r="AW738" s="13" t="s">
        <v>5</v>
      </c>
      <c r="AX738" s="13" t="s">
        <v>77</v>
      </c>
      <c r="AY738" s="271" t="s">
        <v>139</v>
      </c>
    </row>
    <row r="739" s="14" customFormat="1">
      <c r="A739" s="14"/>
      <c r="B739" s="272"/>
      <c r="C739" s="273"/>
      <c r="D739" s="247" t="s">
        <v>149</v>
      </c>
      <c r="E739" s="274" t="s">
        <v>1</v>
      </c>
      <c r="F739" s="275" t="s">
        <v>154</v>
      </c>
      <c r="G739" s="273"/>
      <c r="H739" s="276">
        <v>4</v>
      </c>
      <c r="I739" s="277"/>
      <c r="J739" s="277"/>
      <c r="K739" s="273"/>
      <c r="L739" s="273"/>
      <c r="M739" s="278"/>
      <c r="N739" s="279"/>
      <c r="O739" s="280"/>
      <c r="P739" s="280"/>
      <c r="Q739" s="280"/>
      <c r="R739" s="280"/>
      <c r="S739" s="280"/>
      <c r="T739" s="280"/>
      <c r="U739" s="280"/>
      <c r="V739" s="280"/>
      <c r="W739" s="280"/>
      <c r="X739" s="281"/>
      <c r="Y739" s="14"/>
      <c r="Z739" s="14"/>
      <c r="AA739" s="14"/>
      <c r="AB739" s="14"/>
      <c r="AC739" s="14"/>
      <c r="AD739" s="14"/>
      <c r="AE739" s="14"/>
      <c r="AT739" s="282" t="s">
        <v>149</v>
      </c>
      <c r="AU739" s="282" t="s">
        <v>85</v>
      </c>
      <c r="AV739" s="14" t="s">
        <v>146</v>
      </c>
      <c r="AW739" s="14" t="s">
        <v>5</v>
      </c>
      <c r="AX739" s="14" t="s">
        <v>85</v>
      </c>
      <c r="AY739" s="282" t="s">
        <v>139</v>
      </c>
    </row>
    <row r="740" s="2" customFormat="1" ht="21.75" customHeight="1">
      <c r="A740" s="37"/>
      <c r="B740" s="38"/>
      <c r="C740" s="283" t="s">
        <v>698</v>
      </c>
      <c r="D740" s="283" t="s">
        <v>409</v>
      </c>
      <c r="E740" s="284" t="s">
        <v>743</v>
      </c>
      <c r="F740" s="285" t="s">
        <v>744</v>
      </c>
      <c r="G740" s="286" t="s">
        <v>164</v>
      </c>
      <c r="H740" s="287">
        <v>8</v>
      </c>
      <c r="I740" s="288"/>
      <c r="J740" s="288"/>
      <c r="K740" s="289">
        <f>ROUND(P740*H740,2)</f>
        <v>0</v>
      </c>
      <c r="L740" s="285" t="s">
        <v>144</v>
      </c>
      <c r="M740" s="43"/>
      <c r="N740" s="290" t="s">
        <v>1</v>
      </c>
      <c r="O740" s="241" t="s">
        <v>40</v>
      </c>
      <c r="P740" s="242">
        <f>I740+J740</f>
        <v>0</v>
      </c>
      <c r="Q740" s="242">
        <f>ROUND(I740*H740,2)</f>
        <v>0</v>
      </c>
      <c r="R740" s="242">
        <f>ROUND(J740*H740,2)</f>
        <v>0</v>
      </c>
      <c r="S740" s="90"/>
      <c r="T740" s="243">
        <f>S740*H740</f>
        <v>0</v>
      </c>
      <c r="U740" s="243">
        <v>0</v>
      </c>
      <c r="V740" s="243">
        <f>U740*H740</f>
        <v>0</v>
      </c>
      <c r="W740" s="243">
        <v>0</v>
      </c>
      <c r="X740" s="244">
        <f>W740*H740</f>
        <v>0</v>
      </c>
      <c r="Y740" s="37"/>
      <c r="Z740" s="37"/>
      <c r="AA740" s="37"/>
      <c r="AB740" s="37"/>
      <c r="AC740" s="37"/>
      <c r="AD740" s="37"/>
      <c r="AE740" s="37"/>
      <c r="AR740" s="245" t="s">
        <v>735</v>
      </c>
      <c r="AT740" s="245" t="s">
        <v>409</v>
      </c>
      <c r="AU740" s="245" t="s">
        <v>85</v>
      </c>
      <c r="AY740" s="16" t="s">
        <v>139</v>
      </c>
      <c r="BE740" s="246">
        <f>IF(O740="základní",K740,0)</f>
        <v>0</v>
      </c>
      <c r="BF740" s="246">
        <f>IF(O740="snížená",K740,0)</f>
        <v>0</v>
      </c>
      <c r="BG740" s="246">
        <f>IF(O740="zákl. přenesená",K740,0)</f>
        <v>0</v>
      </c>
      <c r="BH740" s="246">
        <f>IF(O740="sníž. přenesená",K740,0)</f>
        <v>0</v>
      </c>
      <c r="BI740" s="246">
        <f>IF(O740="nulová",K740,0)</f>
        <v>0</v>
      </c>
      <c r="BJ740" s="16" t="s">
        <v>85</v>
      </c>
      <c r="BK740" s="246">
        <f>ROUND(P740*H740,2)</f>
        <v>0</v>
      </c>
      <c r="BL740" s="16" t="s">
        <v>735</v>
      </c>
      <c r="BM740" s="245" t="s">
        <v>1069</v>
      </c>
    </row>
    <row r="741" s="2" customFormat="1">
      <c r="A741" s="37"/>
      <c r="B741" s="38"/>
      <c r="C741" s="39"/>
      <c r="D741" s="247" t="s">
        <v>148</v>
      </c>
      <c r="E741" s="39"/>
      <c r="F741" s="248" t="s">
        <v>746</v>
      </c>
      <c r="G741" s="39"/>
      <c r="H741" s="39"/>
      <c r="I741" s="144"/>
      <c r="J741" s="144"/>
      <c r="K741" s="39"/>
      <c r="L741" s="39"/>
      <c r="M741" s="43"/>
      <c r="N741" s="249"/>
      <c r="O741" s="250"/>
      <c r="P741" s="90"/>
      <c r="Q741" s="90"/>
      <c r="R741" s="90"/>
      <c r="S741" s="90"/>
      <c r="T741" s="90"/>
      <c r="U741" s="90"/>
      <c r="V741" s="90"/>
      <c r="W741" s="90"/>
      <c r="X741" s="91"/>
      <c r="Y741" s="37"/>
      <c r="Z741" s="37"/>
      <c r="AA741" s="37"/>
      <c r="AB741" s="37"/>
      <c r="AC741" s="37"/>
      <c r="AD741" s="37"/>
      <c r="AE741" s="37"/>
      <c r="AT741" s="16" t="s">
        <v>148</v>
      </c>
      <c r="AU741" s="16" t="s">
        <v>85</v>
      </c>
    </row>
    <row r="742" s="12" customFormat="1">
      <c r="A742" s="12"/>
      <c r="B742" s="251"/>
      <c r="C742" s="252"/>
      <c r="D742" s="247" t="s">
        <v>149</v>
      </c>
      <c r="E742" s="253" t="s">
        <v>1</v>
      </c>
      <c r="F742" s="254" t="s">
        <v>851</v>
      </c>
      <c r="G742" s="252"/>
      <c r="H742" s="253" t="s">
        <v>1</v>
      </c>
      <c r="I742" s="255"/>
      <c r="J742" s="255"/>
      <c r="K742" s="252"/>
      <c r="L742" s="252"/>
      <c r="M742" s="256"/>
      <c r="N742" s="257"/>
      <c r="O742" s="258"/>
      <c r="P742" s="258"/>
      <c r="Q742" s="258"/>
      <c r="R742" s="258"/>
      <c r="S742" s="258"/>
      <c r="T742" s="258"/>
      <c r="U742" s="258"/>
      <c r="V742" s="258"/>
      <c r="W742" s="258"/>
      <c r="X742" s="259"/>
      <c r="Y742" s="12"/>
      <c r="Z742" s="12"/>
      <c r="AA742" s="12"/>
      <c r="AB742" s="12"/>
      <c r="AC742" s="12"/>
      <c r="AD742" s="12"/>
      <c r="AE742" s="12"/>
      <c r="AT742" s="260" t="s">
        <v>149</v>
      </c>
      <c r="AU742" s="260" t="s">
        <v>85</v>
      </c>
      <c r="AV742" s="12" t="s">
        <v>85</v>
      </c>
      <c r="AW742" s="12" t="s">
        <v>5</v>
      </c>
      <c r="AX742" s="12" t="s">
        <v>77</v>
      </c>
      <c r="AY742" s="260" t="s">
        <v>139</v>
      </c>
    </row>
    <row r="743" s="13" customFormat="1">
      <c r="A743" s="13"/>
      <c r="B743" s="261"/>
      <c r="C743" s="262"/>
      <c r="D743" s="247" t="s">
        <v>149</v>
      </c>
      <c r="E743" s="263" t="s">
        <v>1</v>
      </c>
      <c r="F743" s="264" t="s">
        <v>87</v>
      </c>
      <c r="G743" s="262"/>
      <c r="H743" s="265">
        <v>2</v>
      </c>
      <c r="I743" s="266"/>
      <c r="J743" s="266"/>
      <c r="K743" s="262"/>
      <c r="L743" s="262"/>
      <c r="M743" s="267"/>
      <c r="N743" s="268"/>
      <c r="O743" s="269"/>
      <c r="P743" s="269"/>
      <c r="Q743" s="269"/>
      <c r="R743" s="269"/>
      <c r="S743" s="269"/>
      <c r="T743" s="269"/>
      <c r="U743" s="269"/>
      <c r="V743" s="269"/>
      <c r="W743" s="269"/>
      <c r="X743" s="270"/>
      <c r="Y743" s="13"/>
      <c r="Z743" s="13"/>
      <c r="AA743" s="13"/>
      <c r="AB743" s="13"/>
      <c r="AC743" s="13"/>
      <c r="AD743" s="13"/>
      <c r="AE743" s="13"/>
      <c r="AT743" s="271" t="s">
        <v>149</v>
      </c>
      <c r="AU743" s="271" t="s">
        <v>85</v>
      </c>
      <c r="AV743" s="13" t="s">
        <v>87</v>
      </c>
      <c r="AW743" s="13" t="s">
        <v>5</v>
      </c>
      <c r="AX743" s="13" t="s">
        <v>77</v>
      </c>
      <c r="AY743" s="271" t="s">
        <v>139</v>
      </c>
    </row>
    <row r="744" s="12" customFormat="1">
      <c r="A744" s="12"/>
      <c r="B744" s="251"/>
      <c r="C744" s="252"/>
      <c r="D744" s="247" t="s">
        <v>149</v>
      </c>
      <c r="E744" s="253" t="s">
        <v>1</v>
      </c>
      <c r="F744" s="254" t="s">
        <v>852</v>
      </c>
      <c r="G744" s="252"/>
      <c r="H744" s="253" t="s">
        <v>1</v>
      </c>
      <c r="I744" s="255"/>
      <c r="J744" s="255"/>
      <c r="K744" s="252"/>
      <c r="L744" s="252"/>
      <c r="M744" s="256"/>
      <c r="N744" s="257"/>
      <c r="O744" s="258"/>
      <c r="P744" s="258"/>
      <c r="Q744" s="258"/>
      <c r="R744" s="258"/>
      <c r="S744" s="258"/>
      <c r="T744" s="258"/>
      <c r="U744" s="258"/>
      <c r="V744" s="258"/>
      <c r="W744" s="258"/>
      <c r="X744" s="259"/>
      <c r="Y744" s="12"/>
      <c r="Z744" s="12"/>
      <c r="AA744" s="12"/>
      <c r="AB744" s="12"/>
      <c r="AC744" s="12"/>
      <c r="AD744" s="12"/>
      <c r="AE744" s="12"/>
      <c r="AT744" s="260" t="s">
        <v>149</v>
      </c>
      <c r="AU744" s="260" t="s">
        <v>85</v>
      </c>
      <c r="AV744" s="12" t="s">
        <v>85</v>
      </c>
      <c r="AW744" s="12" t="s">
        <v>5</v>
      </c>
      <c r="AX744" s="12" t="s">
        <v>77</v>
      </c>
      <c r="AY744" s="260" t="s">
        <v>139</v>
      </c>
    </row>
    <row r="745" s="13" customFormat="1">
      <c r="A745" s="13"/>
      <c r="B745" s="261"/>
      <c r="C745" s="262"/>
      <c r="D745" s="247" t="s">
        <v>149</v>
      </c>
      <c r="E745" s="263" t="s">
        <v>1</v>
      </c>
      <c r="F745" s="264" t="s">
        <v>87</v>
      </c>
      <c r="G745" s="262"/>
      <c r="H745" s="265">
        <v>2</v>
      </c>
      <c r="I745" s="266"/>
      <c r="J745" s="266"/>
      <c r="K745" s="262"/>
      <c r="L745" s="262"/>
      <c r="M745" s="267"/>
      <c r="N745" s="268"/>
      <c r="O745" s="269"/>
      <c r="P745" s="269"/>
      <c r="Q745" s="269"/>
      <c r="R745" s="269"/>
      <c r="S745" s="269"/>
      <c r="T745" s="269"/>
      <c r="U745" s="269"/>
      <c r="V745" s="269"/>
      <c r="W745" s="269"/>
      <c r="X745" s="270"/>
      <c r="Y745" s="13"/>
      <c r="Z745" s="13"/>
      <c r="AA745" s="13"/>
      <c r="AB745" s="13"/>
      <c r="AC745" s="13"/>
      <c r="AD745" s="13"/>
      <c r="AE745" s="13"/>
      <c r="AT745" s="271" t="s">
        <v>149</v>
      </c>
      <c r="AU745" s="271" t="s">
        <v>85</v>
      </c>
      <c r="AV745" s="13" t="s">
        <v>87</v>
      </c>
      <c r="AW745" s="13" t="s">
        <v>5</v>
      </c>
      <c r="AX745" s="13" t="s">
        <v>77</v>
      </c>
      <c r="AY745" s="271" t="s">
        <v>139</v>
      </c>
    </row>
    <row r="746" s="12" customFormat="1">
      <c r="A746" s="12"/>
      <c r="B746" s="251"/>
      <c r="C746" s="252"/>
      <c r="D746" s="247" t="s">
        <v>149</v>
      </c>
      <c r="E746" s="253" t="s">
        <v>1</v>
      </c>
      <c r="F746" s="254" t="s">
        <v>853</v>
      </c>
      <c r="G746" s="252"/>
      <c r="H746" s="253" t="s">
        <v>1</v>
      </c>
      <c r="I746" s="255"/>
      <c r="J746" s="255"/>
      <c r="K746" s="252"/>
      <c r="L746" s="252"/>
      <c r="M746" s="256"/>
      <c r="N746" s="257"/>
      <c r="O746" s="258"/>
      <c r="P746" s="258"/>
      <c r="Q746" s="258"/>
      <c r="R746" s="258"/>
      <c r="S746" s="258"/>
      <c r="T746" s="258"/>
      <c r="U746" s="258"/>
      <c r="V746" s="258"/>
      <c r="W746" s="258"/>
      <c r="X746" s="259"/>
      <c r="Y746" s="12"/>
      <c r="Z746" s="12"/>
      <c r="AA746" s="12"/>
      <c r="AB746" s="12"/>
      <c r="AC746" s="12"/>
      <c r="AD746" s="12"/>
      <c r="AE746" s="12"/>
      <c r="AT746" s="260" t="s">
        <v>149</v>
      </c>
      <c r="AU746" s="260" t="s">
        <v>85</v>
      </c>
      <c r="AV746" s="12" t="s">
        <v>85</v>
      </c>
      <c r="AW746" s="12" t="s">
        <v>5</v>
      </c>
      <c r="AX746" s="12" t="s">
        <v>77</v>
      </c>
      <c r="AY746" s="260" t="s">
        <v>139</v>
      </c>
    </row>
    <row r="747" s="13" customFormat="1">
      <c r="A747" s="13"/>
      <c r="B747" s="261"/>
      <c r="C747" s="262"/>
      <c r="D747" s="247" t="s">
        <v>149</v>
      </c>
      <c r="E747" s="263" t="s">
        <v>1</v>
      </c>
      <c r="F747" s="264" t="s">
        <v>87</v>
      </c>
      <c r="G747" s="262"/>
      <c r="H747" s="265">
        <v>2</v>
      </c>
      <c r="I747" s="266"/>
      <c r="J747" s="266"/>
      <c r="K747" s="262"/>
      <c r="L747" s="262"/>
      <c r="M747" s="267"/>
      <c r="N747" s="268"/>
      <c r="O747" s="269"/>
      <c r="P747" s="269"/>
      <c r="Q747" s="269"/>
      <c r="R747" s="269"/>
      <c r="S747" s="269"/>
      <c r="T747" s="269"/>
      <c r="U747" s="269"/>
      <c r="V747" s="269"/>
      <c r="W747" s="269"/>
      <c r="X747" s="270"/>
      <c r="Y747" s="13"/>
      <c r="Z747" s="13"/>
      <c r="AA747" s="13"/>
      <c r="AB747" s="13"/>
      <c r="AC747" s="13"/>
      <c r="AD747" s="13"/>
      <c r="AE747" s="13"/>
      <c r="AT747" s="271" t="s">
        <v>149</v>
      </c>
      <c r="AU747" s="271" t="s">
        <v>85</v>
      </c>
      <c r="AV747" s="13" t="s">
        <v>87</v>
      </c>
      <c r="AW747" s="13" t="s">
        <v>5</v>
      </c>
      <c r="AX747" s="13" t="s">
        <v>77</v>
      </c>
      <c r="AY747" s="271" t="s">
        <v>139</v>
      </c>
    </row>
    <row r="748" s="12" customFormat="1">
      <c r="A748" s="12"/>
      <c r="B748" s="251"/>
      <c r="C748" s="252"/>
      <c r="D748" s="247" t="s">
        <v>149</v>
      </c>
      <c r="E748" s="253" t="s">
        <v>1</v>
      </c>
      <c r="F748" s="254" t="s">
        <v>857</v>
      </c>
      <c r="G748" s="252"/>
      <c r="H748" s="253" t="s">
        <v>1</v>
      </c>
      <c r="I748" s="255"/>
      <c r="J748" s="255"/>
      <c r="K748" s="252"/>
      <c r="L748" s="252"/>
      <c r="M748" s="256"/>
      <c r="N748" s="257"/>
      <c r="O748" s="258"/>
      <c r="P748" s="258"/>
      <c r="Q748" s="258"/>
      <c r="R748" s="258"/>
      <c r="S748" s="258"/>
      <c r="T748" s="258"/>
      <c r="U748" s="258"/>
      <c r="V748" s="258"/>
      <c r="W748" s="258"/>
      <c r="X748" s="259"/>
      <c r="Y748" s="12"/>
      <c r="Z748" s="12"/>
      <c r="AA748" s="12"/>
      <c r="AB748" s="12"/>
      <c r="AC748" s="12"/>
      <c r="AD748" s="12"/>
      <c r="AE748" s="12"/>
      <c r="AT748" s="260" t="s">
        <v>149</v>
      </c>
      <c r="AU748" s="260" t="s">
        <v>85</v>
      </c>
      <c r="AV748" s="12" t="s">
        <v>85</v>
      </c>
      <c r="AW748" s="12" t="s">
        <v>5</v>
      </c>
      <c r="AX748" s="12" t="s">
        <v>77</v>
      </c>
      <c r="AY748" s="260" t="s">
        <v>139</v>
      </c>
    </row>
    <row r="749" s="13" customFormat="1">
      <c r="A749" s="13"/>
      <c r="B749" s="261"/>
      <c r="C749" s="262"/>
      <c r="D749" s="247" t="s">
        <v>149</v>
      </c>
      <c r="E749" s="263" t="s">
        <v>1</v>
      </c>
      <c r="F749" s="264" t="s">
        <v>87</v>
      </c>
      <c r="G749" s="262"/>
      <c r="H749" s="265">
        <v>2</v>
      </c>
      <c r="I749" s="266"/>
      <c r="J749" s="266"/>
      <c r="K749" s="262"/>
      <c r="L749" s="262"/>
      <c r="M749" s="267"/>
      <c r="N749" s="268"/>
      <c r="O749" s="269"/>
      <c r="P749" s="269"/>
      <c r="Q749" s="269"/>
      <c r="R749" s="269"/>
      <c r="S749" s="269"/>
      <c r="T749" s="269"/>
      <c r="U749" s="269"/>
      <c r="V749" s="269"/>
      <c r="W749" s="269"/>
      <c r="X749" s="270"/>
      <c r="Y749" s="13"/>
      <c r="Z749" s="13"/>
      <c r="AA749" s="13"/>
      <c r="AB749" s="13"/>
      <c r="AC749" s="13"/>
      <c r="AD749" s="13"/>
      <c r="AE749" s="13"/>
      <c r="AT749" s="271" t="s">
        <v>149</v>
      </c>
      <c r="AU749" s="271" t="s">
        <v>85</v>
      </c>
      <c r="AV749" s="13" t="s">
        <v>87</v>
      </c>
      <c r="AW749" s="13" t="s">
        <v>5</v>
      </c>
      <c r="AX749" s="13" t="s">
        <v>77</v>
      </c>
      <c r="AY749" s="271" t="s">
        <v>139</v>
      </c>
    </row>
    <row r="750" s="14" customFormat="1">
      <c r="A750" s="14"/>
      <c r="B750" s="272"/>
      <c r="C750" s="273"/>
      <c r="D750" s="247" t="s">
        <v>149</v>
      </c>
      <c r="E750" s="274" t="s">
        <v>1</v>
      </c>
      <c r="F750" s="275" t="s">
        <v>154</v>
      </c>
      <c r="G750" s="273"/>
      <c r="H750" s="276">
        <v>8</v>
      </c>
      <c r="I750" s="277"/>
      <c r="J750" s="277"/>
      <c r="K750" s="273"/>
      <c r="L750" s="273"/>
      <c r="M750" s="278"/>
      <c r="N750" s="279"/>
      <c r="O750" s="280"/>
      <c r="P750" s="280"/>
      <c r="Q750" s="280"/>
      <c r="R750" s="280"/>
      <c r="S750" s="280"/>
      <c r="T750" s="280"/>
      <c r="U750" s="280"/>
      <c r="V750" s="280"/>
      <c r="W750" s="280"/>
      <c r="X750" s="281"/>
      <c r="Y750" s="14"/>
      <c r="Z750" s="14"/>
      <c r="AA750" s="14"/>
      <c r="AB750" s="14"/>
      <c r="AC750" s="14"/>
      <c r="AD750" s="14"/>
      <c r="AE750" s="14"/>
      <c r="AT750" s="282" t="s">
        <v>149</v>
      </c>
      <c r="AU750" s="282" t="s">
        <v>85</v>
      </c>
      <c r="AV750" s="14" t="s">
        <v>146</v>
      </c>
      <c r="AW750" s="14" t="s">
        <v>5</v>
      </c>
      <c r="AX750" s="14" t="s">
        <v>85</v>
      </c>
      <c r="AY750" s="282" t="s">
        <v>139</v>
      </c>
    </row>
    <row r="751" s="2" customFormat="1" ht="21.75" customHeight="1">
      <c r="A751" s="37"/>
      <c r="B751" s="38"/>
      <c r="C751" s="283" t="s">
        <v>703</v>
      </c>
      <c r="D751" s="283" t="s">
        <v>409</v>
      </c>
      <c r="E751" s="284" t="s">
        <v>1070</v>
      </c>
      <c r="F751" s="285" t="s">
        <v>1071</v>
      </c>
      <c r="G751" s="286" t="s">
        <v>164</v>
      </c>
      <c r="H751" s="287">
        <v>10</v>
      </c>
      <c r="I751" s="288"/>
      <c r="J751" s="288"/>
      <c r="K751" s="289">
        <f>ROUND(P751*H751,2)</f>
        <v>0</v>
      </c>
      <c r="L751" s="285" t="s">
        <v>144</v>
      </c>
      <c r="M751" s="43"/>
      <c r="N751" s="290" t="s">
        <v>1</v>
      </c>
      <c r="O751" s="241" t="s">
        <v>40</v>
      </c>
      <c r="P751" s="242">
        <f>I751+J751</f>
        <v>0</v>
      </c>
      <c r="Q751" s="242">
        <f>ROUND(I751*H751,2)</f>
        <v>0</v>
      </c>
      <c r="R751" s="242">
        <f>ROUND(J751*H751,2)</f>
        <v>0</v>
      </c>
      <c r="S751" s="90"/>
      <c r="T751" s="243">
        <f>S751*H751</f>
        <v>0</v>
      </c>
      <c r="U751" s="243">
        <v>0</v>
      </c>
      <c r="V751" s="243">
        <f>U751*H751</f>
        <v>0</v>
      </c>
      <c r="W751" s="243">
        <v>0</v>
      </c>
      <c r="X751" s="244">
        <f>W751*H751</f>
        <v>0</v>
      </c>
      <c r="Y751" s="37"/>
      <c r="Z751" s="37"/>
      <c r="AA751" s="37"/>
      <c r="AB751" s="37"/>
      <c r="AC751" s="37"/>
      <c r="AD751" s="37"/>
      <c r="AE751" s="37"/>
      <c r="AR751" s="245" t="s">
        <v>735</v>
      </c>
      <c r="AT751" s="245" t="s">
        <v>409</v>
      </c>
      <c r="AU751" s="245" t="s">
        <v>85</v>
      </c>
      <c r="AY751" s="16" t="s">
        <v>139</v>
      </c>
      <c r="BE751" s="246">
        <f>IF(O751="základní",K751,0)</f>
        <v>0</v>
      </c>
      <c r="BF751" s="246">
        <f>IF(O751="snížená",K751,0)</f>
        <v>0</v>
      </c>
      <c r="BG751" s="246">
        <f>IF(O751="zákl. přenesená",K751,0)</f>
        <v>0</v>
      </c>
      <c r="BH751" s="246">
        <f>IF(O751="sníž. přenesená",K751,0)</f>
        <v>0</v>
      </c>
      <c r="BI751" s="246">
        <f>IF(O751="nulová",K751,0)</f>
        <v>0</v>
      </c>
      <c r="BJ751" s="16" t="s">
        <v>85</v>
      </c>
      <c r="BK751" s="246">
        <f>ROUND(P751*H751,2)</f>
        <v>0</v>
      </c>
      <c r="BL751" s="16" t="s">
        <v>735</v>
      </c>
      <c r="BM751" s="245" t="s">
        <v>1072</v>
      </c>
    </row>
    <row r="752" s="2" customFormat="1">
      <c r="A752" s="37"/>
      <c r="B752" s="38"/>
      <c r="C752" s="39"/>
      <c r="D752" s="247" t="s">
        <v>148</v>
      </c>
      <c r="E752" s="39"/>
      <c r="F752" s="248" t="s">
        <v>1073</v>
      </c>
      <c r="G752" s="39"/>
      <c r="H752" s="39"/>
      <c r="I752" s="144"/>
      <c r="J752" s="144"/>
      <c r="K752" s="39"/>
      <c r="L752" s="39"/>
      <c r="M752" s="43"/>
      <c r="N752" s="249"/>
      <c r="O752" s="250"/>
      <c r="P752" s="90"/>
      <c r="Q752" s="90"/>
      <c r="R752" s="90"/>
      <c r="S752" s="90"/>
      <c r="T752" s="90"/>
      <c r="U752" s="90"/>
      <c r="V752" s="90"/>
      <c r="W752" s="90"/>
      <c r="X752" s="91"/>
      <c r="Y752" s="37"/>
      <c r="Z752" s="37"/>
      <c r="AA752" s="37"/>
      <c r="AB752" s="37"/>
      <c r="AC752" s="37"/>
      <c r="AD752" s="37"/>
      <c r="AE752" s="37"/>
      <c r="AT752" s="16" t="s">
        <v>148</v>
      </c>
      <c r="AU752" s="16" t="s">
        <v>85</v>
      </c>
    </row>
    <row r="753" s="12" customFormat="1">
      <c r="A753" s="12"/>
      <c r="B753" s="251"/>
      <c r="C753" s="252"/>
      <c r="D753" s="247" t="s">
        <v>149</v>
      </c>
      <c r="E753" s="253" t="s">
        <v>1</v>
      </c>
      <c r="F753" s="254" t="s">
        <v>872</v>
      </c>
      <c r="G753" s="252"/>
      <c r="H753" s="253" t="s">
        <v>1</v>
      </c>
      <c r="I753" s="255"/>
      <c r="J753" s="255"/>
      <c r="K753" s="252"/>
      <c r="L753" s="252"/>
      <c r="M753" s="256"/>
      <c r="N753" s="257"/>
      <c r="O753" s="258"/>
      <c r="P753" s="258"/>
      <c r="Q753" s="258"/>
      <c r="R753" s="258"/>
      <c r="S753" s="258"/>
      <c r="T753" s="258"/>
      <c r="U753" s="258"/>
      <c r="V753" s="258"/>
      <c r="W753" s="258"/>
      <c r="X753" s="259"/>
      <c r="Y753" s="12"/>
      <c r="Z753" s="12"/>
      <c r="AA753" s="12"/>
      <c r="AB753" s="12"/>
      <c r="AC753" s="12"/>
      <c r="AD753" s="12"/>
      <c r="AE753" s="12"/>
      <c r="AT753" s="260" t="s">
        <v>149</v>
      </c>
      <c r="AU753" s="260" t="s">
        <v>85</v>
      </c>
      <c r="AV753" s="12" t="s">
        <v>85</v>
      </c>
      <c r="AW753" s="12" t="s">
        <v>5</v>
      </c>
      <c r="AX753" s="12" t="s">
        <v>77</v>
      </c>
      <c r="AY753" s="260" t="s">
        <v>139</v>
      </c>
    </row>
    <row r="754" s="13" customFormat="1">
      <c r="A754" s="13"/>
      <c r="B754" s="261"/>
      <c r="C754" s="262"/>
      <c r="D754" s="247" t="s">
        <v>149</v>
      </c>
      <c r="E754" s="263" t="s">
        <v>1</v>
      </c>
      <c r="F754" s="264" t="s">
        <v>216</v>
      </c>
      <c r="G754" s="262"/>
      <c r="H754" s="265">
        <v>10</v>
      </c>
      <c r="I754" s="266"/>
      <c r="J754" s="266"/>
      <c r="K754" s="262"/>
      <c r="L754" s="262"/>
      <c r="M754" s="267"/>
      <c r="N754" s="268"/>
      <c r="O754" s="269"/>
      <c r="P754" s="269"/>
      <c r="Q754" s="269"/>
      <c r="R754" s="269"/>
      <c r="S754" s="269"/>
      <c r="T754" s="269"/>
      <c r="U754" s="269"/>
      <c r="V754" s="269"/>
      <c r="W754" s="269"/>
      <c r="X754" s="270"/>
      <c r="Y754" s="13"/>
      <c r="Z754" s="13"/>
      <c r="AA754" s="13"/>
      <c r="AB754" s="13"/>
      <c r="AC754" s="13"/>
      <c r="AD754" s="13"/>
      <c r="AE754" s="13"/>
      <c r="AT754" s="271" t="s">
        <v>149</v>
      </c>
      <c r="AU754" s="271" t="s">
        <v>85</v>
      </c>
      <c r="AV754" s="13" t="s">
        <v>87</v>
      </c>
      <c r="AW754" s="13" t="s">
        <v>5</v>
      </c>
      <c r="AX754" s="13" t="s">
        <v>77</v>
      </c>
      <c r="AY754" s="271" t="s">
        <v>139</v>
      </c>
    </row>
    <row r="755" s="14" customFormat="1">
      <c r="A755" s="14"/>
      <c r="B755" s="272"/>
      <c r="C755" s="273"/>
      <c r="D755" s="247" t="s">
        <v>149</v>
      </c>
      <c r="E755" s="274" t="s">
        <v>1</v>
      </c>
      <c r="F755" s="275" t="s">
        <v>154</v>
      </c>
      <c r="G755" s="273"/>
      <c r="H755" s="276">
        <v>10</v>
      </c>
      <c r="I755" s="277"/>
      <c r="J755" s="277"/>
      <c r="K755" s="273"/>
      <c r="L755" s="273"/>
      <c r="M755" s="278"/>
      <c r="N755" s="279"/>
      <c r="O755" s="280"/>
      <c r="P755" s="280"/>
      <c r="Q755" s="280"/>
      <c r="R755" s="280"/>
      <c r="S755" s="280"/>
      <c r="T755" s="280"/>
      <c r="U755" s="280"/>
      <c r="V755" s="280"/>
      <c r="W755" s="280"/>
      <c r="X755" s="281"/>
      <c r="Y755" s="14"/>
      <c r="Z755" s="14"/>
      <c r="AA755" s="14"/>
      <c r="AB755" s="14"/>
      <c r="AC755" s="14"/>
      <c r="AD755" s="14"/>
      <c r="AE755" s="14"/>
      <c r="AT755" s="282" t="s">
        <v>149</v>
      </c>
      <c r="AU755" s="282" t="s">
        <v>85</v>
      </c>
      <c r="AV755" s="14" t="s">
        <v>146</v>
      </c>
      <c r="AW755" s="14" t="s">
        <v>5</v>
      </c>
      <c r="AX755" s="14" t="s">
        <v>85</v>
      </c>
      <c r="AY755" s="282" t="s">
        <v>139</v>
      </c>
    </row>
    <row r="756" s="2" customFormat="1" ht="21.75" customHeight="1">
      <c r="A756" s="37"/>
      <c r="B756" s="38"/>
      <c r="C756" s="283" t="s">
        <v>711</v>
      </c>
      <c r="D756" s="283" t="s">
        <v>409</v>
      </c>
      <c r="E756" s="284" t="s">
        <v>1074</v>
      </c>
      <c r="F756" s="285" t="s">
        <v>1075</v>
      </c>
      <c r="G756" s="286" t="s">
        <v>164</v>
      </c>
      <c r="H756" s="287">
        <v>10</v>
      </c>
      <c r="I756" s="288"/>
      <c r="J756" s="288"/>
      <c r="K756" s="289">
        <f>ROUND(P756*H756,2)</f>
        <v>0</v>
      </c>
      <c r="L756" s="285" t="s">
        <v>144</v>
      </c>
      <c r="M756" s="43"/>
      <c r="N756" s="290" t="s">
        <v>1</v>
      </c>
      <c r="O756" s="241" t="s">
        <v>40</v>
      </c>
      <c r="P756" s="242">
        <f>I756+J756</f>
        <v>0</v>
      </c>
      <c r="Q756" s="242">
        <f>ROUND(I756*H756,2)</f>
        <v>0</v>
      </c>
      <c r="R756" s="242">
        <f>ROUND(J756*H756,2)</f>
        <v>0</v>
      </c>
      <c r="S756" s="90"/>
      <c r="T756" s="243">
        <f>S756*H756</f>
        <v>0</v>
      </c>
      <c r="U756" s="243">
        <v>0</v>
      </c>
      <c r="V756" s="243">
        <f>U756*H756</f>
        <v>0</v>
      </c>
      <c r="W756" s="243">
        <v>0</v>
      </c>
      <c r="X756" s="244">
        <f>W756*H756</f>
        <v>0</v>
      </c>
      <c r="Y756" s="37"/>
      <c r="Z756" s="37"/>
      <c r="AA756" s="37"/>
      <c r="AB756" s="37"/>
      <c r="AC756" s="37"/>
      <c r="AD756" s="37"/>
      <c r="AE756" s="37"/>
      <c r="AR756" s="245" t="s">
        <v>735</v>
      </c>
      <c r="AT756" s="245" t="s">
        <v>409</v>
      </c>
      <c r="AU756" s="245" t="s">
        <v>85</v>
      </c>
      <c r="AY756" s="16" t="s">
        <v>139</v>
      </c>
      <c r="BE756" s="246">
        <f>IF(O756="základní",K756,0)</f>
        <v>0</v>
      </c>
      <c r="BF756" s="246">
        <f>IF(O756="snížená",K756,0)</f>
        <v>0</v>
      </c>
      <c r="BG756" s="246">
        <f>IF(O756="zákl. přenesená",K756,0)</f>
        <v>0</v>
      </c>
      <c r="BH756" s="246">
        <f>IF(O756="sníž. přenesená",K756,0)</f>
        <v>0</v>
      </c>
      <c r="BI756" s="246">
        <f>IF(O756="nulová",K756,0)</f>
        <v>0</v>
      </c>
      <c r="BJ756" s="16" t="s">
        <v>85</v>
      </c>
      <c r="BK756" s="246">
        <f>ROUND(P756*H756,2)</f>
        <v>0</v>
      </c>
      <c r="BL756" s="16" t="s">
        <v>735</v>
      </c>
      <c r="BM756" s="245" t="s">
        <v>1076</v>
      </c>
    </row>
    <row r="757" s="2" customFormat="1">
      <c r="A757" s="37"/>
      <c r="B757" s="38"/>
      <c r="C757" s="39"/>
      <c r="D757" s="247" t="s">
        <v>148</v>
      </c>
      <c r="E757" s="39"/>
      <c r="F757" s="248" t="s">
        <v>1075</v>
      </c>
      <c r="G757" s="39"/>
      <c r="H757" s="39"/>
      <c r="I757" s="144"/>
      <c r="J757" s="144"/>
      <c r="K757" s="39"/>
      <c r="L757" s="39"/>
      <c r="M757" s="43"/>
      <c r="N757" s="249"/>
      <c r="O757" s="250"/>
      <c r="P757" s="90"/>
      <c r="Q757" s="90"/>
      <c r="R757" s="90"/>
      <c r="S757" s="90"/>
      <c r="T757" s="90"/>
      <c r="U757" s="90"/>
      <c r="V757" s="90"/>
      <c r="W757" s="90"/>
      <c r="X757" s="91"/>
      <c r="Y757" s="37"/>
      <c r="Z757" s="37"/>
      <c r="AA757" s="37"/>
      <c r="AB757" s="37"/>
      <c r="AC757" s="37"/>
      <c r="AD757" s="37"/>
      <c r="AE757" s="37"/>
      <c r="AT757" s="16" t="s">
        <v>148</v>
      </c>
      <c r="AU757" s="16" t="s">
        <v>85</v>
      </c>
    </row>
    <row r="758" s="12" customFormat="1">
      <c r="A758" s="12"/>
      <c r="B758" s="251"/>
      <c r="C758" s="252"/>
      <c r="D758" s="247" t="s">
        <v>149</v>
      </c>
      <c r="E758" s="253" t="s">
        <v>1</v>
      </c>
      <c r="F758" s="254" t="s">
        <v>872</v>
      </c>
      <c r="G758" s="252"/>
      <c r="H758" s="253" t="s">
        <v>1</v>
      </c>
      <c r="I758" s="255"/>
      <c r="J758" s="255"/>
      <c r="K758" s="252"/>
      <c r="L758" s="252"/>
      <c r="M758" s="256"/>
      <c r="N758" s="257"/>
      <c r="O758" s="258"/>
      <c r="P758" s="258"/>
      <c r="Q758" s="258"/>
      <c r="R758" s="258"/>
      <c r="S758" s="258"/>
      <c r="T758" s="258"/>
      <c r="U758" s="258"/>
      <c r="V758" s="258"/>
      <c r="W758" s="258"/>
      <c r="X758" s="259"/>
      <c r="Y758" s="12"/>
      <c r="Z758" s="12"/>
      <c r="AA758" s="12"/>
      <c r="AB758" s="12"/>
      <c r="AC758" s="12"/>
      <c r="AD758" s="12"/>
      <c r="AE758" s="12"/>
      <c r="AT758" s="260" t="s">
        <v>149</v>
      </c>
      <c r="AU758" s="260" t="s">
        <v>85</v>
      </c>
      <c r="AV758" s="12" t="s">
        <v>85</v>
      </c>
      <c r="AW758" s="12" t="s">
        <v>5</v>
      </c>
      <c r="AX758" s="12" t="s">
        <v>77</v>
      </c>
      <c r="AY758" s="260" t="s">
        <v>139</v>
      </c>
    </row>
    <row r="759" s="13" customFormat="1">
      <c r="A759" s="13"/>
      <c r="B759" s="261"/>
      <c r="C759" s="262"/>
      <c r="D759" s="247" t="s">
        <v>149</v>
      </c>
      <c r="E759" s="263" t="s">
        <v>1</v>
      </c>
      <c r="F759" s="264" t="s">
        <v>216</v>
      </c>
      <c r="G759" s="262"/>
      <c r="H759" s="265">
        <v>10</v>
      </c>
      <c r="I759" s="266"/>
      <c r="J759" s="266"/>
      <c r="K759" s="262"/>
      <c r="L759" s="262"/>
      <c r="M759" s="267"/>
      <c r="N759" s="268"/>
      <c r="O759" s="269"/>
      <c r="P759" s="269"/>
      <c r="Q759" s="269"/>
      <c r="R759" s="269"/>
      <c r="S759" s="269"/>
      <c r="T759" s="269"/>
      <c r="U759" s="269"/>
      <c r="V759" s="269"/>
      <c r="W759" s="269"/>
      <c r="X759" s="270"/>
      <c r="Y759" s="13"/>
      <c r="Z759" s="13"/>
      <c r="AA759" s="13"/>
      <c r="AB759" s="13"/>
      <c r="AC759" s="13"/>
      <c r="AD759" s="13"/>
      <c r="AE759" s="13"/>
      <c r="AT759" s="271" t="s">
        <v>149</v>
      </c>
      <c r="AU759" s="271" t="s">
        <v>85</v>
      </c>
      <c r="AV759" s="13" t="s">
        <v>87</v>
      </c>
      <c r="AW759" s="13" t="s">
        <v>5</v>
      </c>
      <c r="AX759" s="13" t="s">
        <v>77</v>
      </c>
      <c r="AY759" s="271" t="s">
        <v>139</v>
      </c>
    </row>
    <row r="760" s="14" customFormat="1">
      <c r="A760" s="14"/>
      <c r="B760" s="272"/>
      <c r="C760" s="273"/>
      <c r="D760" s="247" t="s">
        <v>149</v>
      </c>
      <c r="E760" s="274" t="s">
        <v>1</v>
      </c>
      <c r="F760" s="275" t="s">
        <v>154</v>
      </c>
      <c r="G760" s="273"/>
      <c r="H760" s="276">
        <v>10</v>
      </c>
      <c r="I760" s="277"/>
      <c r="J760" s="277"/>
      <c r="K760" s="273"/>
      <c r="L760" s="273"/>
      <c r="M760" s="278"/>
      <c r="N760" s="279"/>
      <c r="O760" s="280"/>
      <c r="P760" s="280"/>
      <c r="Q760" s="280"/>
      <c r="R760" s="280"/>
      <c r="S760" s="280"/>
      <c r="T760" s="280"/>
      <c r="U760" s="280"/>
      <c r="V760" s="280"/>
      <c r="W760" s="280"/>
      <c r="X760" s="281"/>
      <c r="Y760" s="14"/>
      <c r="Z760" s="14"/>
      <c r="AA760" s="14"/>
      <c r="AB760" s="14"/>
      <c r="AC760" s="14"/>
      <c r="AD760" s="14"/>
      <c r="AE760" s="14"/>
      <c r="AT760" s="282" t="s">
        <v>149</v>
      </c>
      <c r="AU760" s="282" t="s">
        <v>85</v>
      </c>
      <c r="AV760" s="14" t="s">
        <v>146</v>
      </c>
      <c r="AW760" s="14" t="s">
        <v>5</v>
      </c>
      <c r="AX760" s="14" t="s">
        <v>85</v>
      </c>
      <c r="AY760" s="282" t="s">
        <v>139</v>
      </c>
    </row>
    <row r="761" s="11" customFormat="1" ht="25.92" customHeight="1">
      <c r="A761" s="11"/>
      <c r="B761" s="216"/>
      <c r="C761" s="217"/>
      <c r="D761" s="218" t="s">
        <v>76</v>
      </c>
      <c r="E761" s="219" t="s">
        <v>747</v>
      </c>
      <c r="F761" s="219" t="s">
        <v>748</v>
      </c>
      <c r="G761" s="217"/>
      <c r="H761" s="217"/>
      <c r="I761" s="220"/>
      <c r="J761" s="220"/>
      <c r="K761" s="221">
        <f>BK761</f>
        <v>0</v>
      </c>
      <c r="L761" s="217"/>
      <c r="M761" s="222"/>
      <c r="N761" s="223"/>
      <c r="O761" s="224"/>
      <c r="P761" s="224"/>
      <c r="Q761" s="225">
        <f>SUM(Q762:Q803)</f>
        <v>0</v>
      </c>
      <c r="R761" s="225">
        <f>SUM(R762:R803)</f>
        <v>0</v>
      </c>
      <c r="S761" s="224"/>
      <c r="T761" s="226">
        <f>SUM(T762:T803)</f>
        <v>0</v>
      </c>
      <c r="U761" s="224"/>
      <c r="V761" s="226">
        <f>SUM(V762:V803)</f>
        <v>0</v>
      </c>
      <c r="W761" s="224"/>
      <c r="X761" s="227">
        <f>SUM(X762:X803)</f>
        <v>0</v>
      </c>
      <c r="Y761" s="11"/>
      <c r="Z761" s="11"/>
      <c r="AA761" s="11"/>
      <c r="AB761" s="11"/>
      <c r="AC761" s="11"/>
      <c r="AD761" s="11"/>
      <c r="AE761" s="11"/>
      <c r="AR761" s="228" t="s">
        <v>186</v>
      </c>
      <c r="AT761" s="229" t="s">
        <v>76</v>
      </c>
      <c r="AU761" s="229" t="s">
        <v>77</v>
      </c>
      <c r="AY761" s="228" t="s">
        <v>139</v>
      </c>
      <c r="BK761" s="230">
        <f>SUM(BK762:BK803)</f>
        <v>0</v>
      </c>
    </row>
    <row r="762" s="2" customFormat="1" ht="44.25" customHeight="1">
      <c r="A762" s="37"/>
      <c r="B762" s="38"/>
      <c r="C762" s="283" t="s">
        <v>717</v>
      </c>
      <c r="D762" s="283" t="s">
        <v>409</v>
      </c>
      <c r="E762" s="284" t="s">
        <v>757</v>
      </c>
      <c r="F762" s="285" t="s">
        <v>758</v>
      </c>
      <c r="G762" s="286" t="s">
        <v>364</v>
      </c>
      <c r="H762" s="287">
        <v>297.5</v>
      </c>
      <c r="I762" s="288"/>
      <c r="J762" s="288"/>
      <c r="K762" s="289">
        <f>ROUND(P762*H762,2)</f>
        <v>0</v>
      </c>
      <c r="L762" s="285" t="s">
        <v>144</v>
      </c>
      <c r="M762" s="43"/>
      <c r="N762" s="290" t="s">
        <v>1</v>
      </c>
      <c r="O762" s="241" t="s">
        <v>40</v>
      </c>
      <c r="P762" s="242">
        <f>I762+J762</f>
        <v>0</v>
      </c>
      <c r="Q762" s="242">
        <f>ROUND(I762*H762,2)</f>
        <v>0</v>
      </c>
      <c r="R762" s="242">
        <f>ROUND(J762*H762,2)</f>
        <v>0</v>
      </c>
      <c r="S762" s="90"/>
      <c r="T762" s="243">
        <f>S762*H762</f>
        <v>0</v>
      </c>
      <c r="U762" s="243">
        <v>0</v>
      </c>
      <c r="V762" s="243">
        <f>U762*H762</f>
        <v>0</v>
      </c>
      <c r="W762" s="243">
        <v>0</v>
      </c>
      <c r="X762" s="244">
        <f>W762*H762</f>
        <v>0</v>
      </c>
      <c r="Y762" s="37"/>
      <c r="Z762" s="37"/>
      <c r="AA762" s="37"/>
      <c r="AB762" s="37"/>
      <c r="AC762" s="37"/>
      <c r="AD762" s="37"/>
      <c r="AE762" s="37"/>
      <c r="AR762" s="245" t="s">
        <v>735</v>
      </c>
      <c r="AT762" s="245" t="s">
        <v>409</v>
      </c>
      <c r="AU762" s="245" t="s">
        <v>85</v>
      </c>
      <c r="AY762" s="16" t="s">
        <v>139</v>
      </c>
      <c r="BE762" s="246">
        <f>IF(O762="základní",K762,0)</f>
        <v>0</v>
      </c>
      <c r="BF762" s="246">
        <f>IF(O762="snížená",K762,0)</f>
        <v>0</v>
      </c>
      <c r="BG762" s="246">
        <f>IF(O762="zákl. přenesená",K762,0)</f>
        <v>0</v>
      </c>
      <c r="BH762" s="246">
        <f>IF(O762="sníž. přenesená",K762,0)</f>
        <v>0</v>
      </c>
      <c r="BI762" s="246">
        <f>IF(O762="nulová",K762,0)</f>
        <v>0</v>
      </c>
      <c r="BJ762" s="16" t="s">
        <v>85</v>
      </c>
      <c r="BK762" s="246">
        <f>ROUND(P762*H762,2)</f>
        <v>0</v>
      </c>
      <c r="BL762" s="16" t="s">
        <v>735</v>
      </c>
      <c r="BM762" s="245" t="s">
        <v>1077</v>
      </c>
    </row>
    <row r="763" s="2" customFormat="1">
      <c r="A763" s="37"/>
      <c r="B763" s="38"/>
      <c r="C763" s="39"/>
      <c r="D763" s="247" t="s">
        <v>148</v>
      </c>
      <c r="E763" s="39"/>
      <c r="F763" s="248" t="s">
        <v>760</v>
      </c>
      <c r="G763" s="39"/>
      <c r="H763" s="39"/>
      <c r="I763" s="144"/>
      <c r="J763" s="144"/>
      <c r="K763" s="39"/>
      <c r="L763" s="39"/>
      <c r="M763" s="43"/>
      <c r="N763" s="249"/>
      <c r="O763" s="250"/>
      <c r="P763" s="90"/>
      <c r="Q763" s="90"/>
      <c r="R763" s="90"/>
      <c r="S763" s="90"/>
      <c r="T763" s="90"/>
      <c r="U763" s="90"/>
      <c r="V763" s="90"/>
      <c r="W763" s="90"/>
      <c r="X763" s="91"/>
      <c r="Y763" s="37"/>
      <c r="Z763" s="37"/>
      <c r="AA763" s="37"/>
      <c r="AB763" s="37"/>
      <c r="AC763" s="37"/>
      <c r="AD763" s="37"/>
      <c r="AE763" s="37"/>
      <c r="AT763" s="16" t="s">
        <v>148</v>
      </c>
      <c r="AU763" s="16" t="s">
        <v>85</v>
      </c>
    </row>
    <row r="764" s="12" customFormat="1">
      <c r="A764" s="12"/>
      <c r="B764" s="251"/>
      <c r="C764" s="252"/>
      <c r="D764" s="247" t="s">
        <v>149</v>
      </c>
      <c r="E764" s="253" t="s">
        <v>1</v>
      </c>
      <c r="F764" s="254" t="s">
        <v>761</v>
      </c>
      <c r="G764" s="252"/>
      <c r="H764" s="253" t="s">
        <v>1</v>
      </c>
      <c r="I764" s="255"/>
      <c r="J764" s="255"/>
      <c r="K764" s="252"/>
      <c r="L764" s="252"/>
      <c r="M764" s="256"/>
      <c r="N764" s="257"/>
      <c r="O764" s="258"/>
      <c r="P764" s="258"/>
      <c r="Q764" s="258"/>
      <c r="R764" s="258"/>
      <c r="S764" s="258"/>
      <c r="T764" s="258"/>
      <c r="U764" s="258"/>
      <c r="V764" s="258"/>
      <c r="W764" s="258"/>
      <c r="X764" s="259"/>
      <c r="Y764" s="12"/>
      <c r="Z764" s="12"/>
      <c r="AA764" s="12"/>
      <c r="AB764" s="12"/>
      <c r="AC764" s="12"/>
      <c r="AD764" s="12"/>
      <c r="AE764" s="12"/>
      <c r="AT764" s="260" t="s">
        <v>149</v>
      </c>
      <c r="AU764" s="260" t="s">
        <v>85</v>
      </c>
      <c r="AV764" s="12" t="s">
        <v>85</v>
      </c>
      <c r="AW764" s="12" t="s">
        <v>5</v>
      </c>
      <c r="AX764" s="12" t="s">
        <v>77</v>
      </c>
      <c r="AY764" s="260" t="s">
        <v>139</v>
      </c>
    </row>
    <row r="765" s="13" customFormat="1">
      <c r="A765" s="13"/>
      <c r="B765" s="261"/>
      <c r="C765" s="262"/>
      <c r="D765" s="247" t="s">
        <v>149</v>
      </c>
      <c r="E765" s="263" t="s">
        <v>1</v>
      </c>
      <c r="F765" s="264" t="s">
        <v>1078</v>
      </c>
      <c r="G765" s="262"/>
      <c r="H765" s="265">
        <v>297</v>
      </c>
      <c r="I765" s="266"/>
      <c r="J765" s="266"/>
      <c r="K765" s="262"/>
      <c r="L765" s="262"/>
      <c r="M765" s="267"/>
      <c r="N765" s="268"/>
      <c r="O765" s="269"/>
      <c r="P765" s="269"/>
      <c r="Q765" s="269"/>
      <c r="R765" s="269"/>
      <c r="S765" s="269"/>
      <c r="T765" s="269"/>
      <c r="U765" s="269"/>
      <c r="V765" s="269"/>
      <c r="W765" s="269"/>
      <c r="X765" s="270"/>
      <c r="Y765" s="13"/>
      <c r="Z765" s="13"/>
      <c r="AA765" s="13"/>
      <c r="AB765" s="13"/>
      <c r="AC765" s="13"/>
      <c r="AD765" s="13"/>
      <c r="AE765" s="13"/>
      <c r="AT765" s="271" t="s">
        <v>149</v>
      </c>
      <c r="AU765" s="271" t="s">
        <v>85</v>
      </c>
      <c r="AV765" s="13" t="s">
        <v>87</v>
      </c>
      <c r="AW765" s="13" t="s">
        <v>5</v>
      </c>
      <c r="AX765" s="13" t="s">
        <v>77</v>
      </c>
      <c r="AY765" s="271" t="s">
        <v>139</v>
      </c>
    </row>
    <row r="766" s="12" customFormat="1">
      <c r="A766" s="12"/>
      <c r="B766" s="251"/>
      <c r="C766" s="252"/>
      <c r="D766" s="247" t="s">
        <v>149</v>
      </c>
      <c r="E766" s="253" t="s">
        <v>1</v>
      </c>
      <c r="F766" s="254" t="s">
        <v>763</v>
      </c>
      <c r="G766" s="252"/>
      <c r="H766" s="253" t="s">
        <v>1</v>
      </c>
      <c r="I766" s="255"/>
      <c r="J766" s="255"/>
      <c r="K766" s="252"/>
      <c r="L766" s="252"/>
      <c r="M766" s="256"/>
      <c r="N766" s="257"/>
      <c r="O766" s="258"/>
      <c r="P766" s="258"/>
      <c r="Q766" s="258"/>
      <c r="R766" s="258"/>
      <c r="S766" s="258"/>
      <c r="T766" s="258"/>
      <c r="U766" s="258"/>
      <c r="V766" s="258"/>
      <c r="W766" s="258"/>
      <c r="X766" s="259"/>
      <c r="Y766" s="12"/>
      <c r="Z766" s="12"/>
      <c r="AA766" s="12"/>
      <c r="AB766" s="12"/>
      <c r="AC766" s="12"/>
      <c r="AD766" s="12"/>
      <c r="AE766" s="12"/>
      <c r="AT766" s="260" t="s">
        <v>149</v>
      </c>
      <c r="AU766" s="260" t="s">
        <v>85</v>
      </c>
      <c r="AV766" s="12" t="s">
        <v>85</v>
      </c>
      <c r="AW766" s="12" t="s">
        <v>5</v>
      </c>
      <c r="AX766" s="12" t="s">
        <v>77</v>
      </c>
      <c r="AY766" s="260" t="s">
        <v>139</v>
      </c>
    </row>
    <row r="767" s="13" customFormat="1">
      <c r="A767" s="13"/>
      <c r="B767" s="261"/>
      <c r="C767" s="262"/>
      <c r="D767" s="247" t="s">
        <v>149</v>
      </c>
      <c r="E767" s="263" t="s">
        <v>1</v>
      </c>
      <c r="F767" s="264" t="s">
        <v>1079</v>
      </c>
      <c r="G767" s="262"/>
      <c r="H767" s="265">
        <v>0.5</v>
      </c>
      <c r="I767" s="266"/>
      <c r="J767" s="266"/>
      <c r="K767" s="262"/>
      <c r="L767" s="262"/>
      <c r="M767" s="267"/>
      <c r="N767" s="268"/>
      <c r="O767" s="269"/>
      <c r="P767" s="269"/>
      <c r="Q767" s="269"/>
      <c r="R767" s="269"/>
      <c r="S767" s="269"/>
      <c r="T767" s="269"/>
      <c r="U767" s="269"/>
      <c r="V767" s="269"/>
      <c r="W767" s="269"/>
      <c r="X767" s="270"/>
      <c r="Y767" s="13"/>
      <c r="Z767" s="13"/>
      <c r="AA767" s="13"/>
      <c r="AB767" s="13"/>
      <c r="AC767" s="13"/>
      <c r="AD767" s="13"/>
      <c r="AE767" s="13"/>
      <c r="AT767" s="271" t="s">
        <v>149</v>
      </c>
      <c r="AU767" s="271" t="s">
        <v>85</v>
      </c>
      <c r="AV767" s="13" t="s">
        <v>87</v>
      </c>
      <c r="AW767" s="13" t="s">
        <v>5</v>
      </c>
      <c r="AX767" s="13" t="s">
        <v>77</v>
      </c>
      <c r="AY767" s="271" t="s">
        <v>139</v>
      </c>
    </row>
    <row r="768" s="14" customFormat="1">
      <c r="A768" s="14"/>
      <c r="B768" s="272"/>
      <c r="C768" s="273"/>
      <c r="D768" s="247" t="s">
        <v>149</v>
      </c>
      <c r="E768" s="274" t="s">
        <v>1</v>
      </c>
      <c r="F768" s="275" t="s">
        <v>154</v>
      </c>
      <c r="G768" s="273"/>
      <c r="H768" s="276">
        <v>297.5</v>
      </c>
      <c r="I768" s="277"/>
      <c r="J768" s="277"/>
      <c r="K768" s="273"/>
      <c r="L768" s="273"/>
      <c r="M768" s="278"/>
      <c r="N768" s="279"/>
      <c r="O768" s="280"/>
      <c r="P768" s="280"/>
      <c r="Q768" s="280"/>
      <c r="R768" s="280"/>
      <c r="S768" s="280"/>
      <c r="T768" s="280"/>
      <c r="U768" s="280"/>
      <c r="V768" s="280"/>
      <c r="W768" s="280"/>
      <c r="X768" s="281"/>
      <c r="Y768" s="14"/>
      <c r="Z768" s="14"/>
      <c r="AA768" s="14"/>
      <c r="AB768" s="14"/>
      <c r="AC768" s="14"/>
      <c r="AD768" s="14"/>
      <c r="AE768" s="14"/>
      <c r="AT768" s="282" t="s">
        <v>149</v>
      </c>
      <c r="AU768" s="282" t="s">
        <v>85</v>
      </c>
      <c r="AV768" s="14" t="s">
        <v>146</v>
      </c>
      <c r="AW768" s="14" t="s">
        <v>5</v>
      </c>
      <c r="AX768" s="14" t="s">
        <v>85</v>
      </c>
      <c r="AY768" s="282" t="s">
        <v>139</v>
      </c>
    </row>
    <row r="769" s="2" customFormat="1" ht="44.25" customHeight="1">
      <c r="A769" s="37"/>
      <c r="B769" s="38"/>
      <c r="C769" s="283" t="s">
        <v>723</v>
      </c>
      <c r="D769" s="283" t="s">
        <v>409</v>
      </c>
      <c r="E769" s="284" t="s">
        <v>766</v>
      </c>
      <c r="F769" s="285" t="s">
        <v>767</v>
      </c>
      <c r="G769" s="286" t="s">
        <v>364</v>
      </c>
      <c r="H769" s="287">
        <v>445.31999999999999</v>
      </c>
      <c r="I769" s="288"/>
      <c r="J769" s="288"/>
      <c r="K769" s="289">
        <f>ROUND(P769*H769,2)</f>
        <v>0</v>
      </c>
      <c r="L769" s="285" t="s">
        <v>144</v>
      </c>
      <c r="M769" s="43"/>
      <c r="N769" s="290" t="s">
        <v>1</v>
      </c>
      <c r="O769" s="241" t="s">
        <v>40</v>
      </c>
      <c r="P769" s="242">
        <f>I769+J769</f>
        <v>0</v>
      </c>
      <c r="Q769" s="242">
        <f>ROUND(I769*H769,2)</f>
        <v>0</v>
      </c>
      <c r="R769" s="242">
        <f>ROUND(J769*H769,2)</f>
        <v>0</v>
      </c>
      <c r="S769" s="90"/>
      <c r="T769" s="243">
        <f>S769*H769</f>
        <v>0</v>
      </c>
      <c r="U769" s="243">
        <v>0</v>
      </c>
      <c r="V769" s="243">
        <f>U769*H769</f>
        <v>0</v>
      </c>
      <c r="W769" s="243">
        <v>0</v>
      </c>
      <c r="X769" s="244">
        <f>W769*H769</f>
        <v>0</v>
      </c>
      <c r="Y769" s="37"/>
      <c r="Z769" s="37"/>
      <c r="AA769" s="37"/>
      <c r="AB769" s="37"/>
      <c r="AC769" s="37"/>
      <c r="AD769" s="37"/>
      <c r="AE769" s="37"/>
      <c r="AR769" s="245" t="s">
        <v>735</v>
      </c>
      <c r="AT769" s="245" t="s">
        <v>409</v>
      </c>
      <c r="AU769" s="245" t="s">
        <v>85</v>
      </c>
      <c r="AY769" s="16" t="s">
        <v>139</v>
      </c>
      <c r="BE769" s="246">
        <f>IF(O769="základní",K769,0)</f>
        <v>0</v>
      </c>
      <c r="BF769" s="246">
        <f>IF(O769="snížená",K769,0)</f>
        <v>0</v>
      </c>
      <c r="BG769" s="246">
        <f>IF(O769="zákl. přenesená",K769,0)</f>
        <v>0</v>
      </c>
      <c r="BH769" s="246">
        <f>IF(O769="sníž. přenesená",K769,0)</f>
        <v>0</v>
      </c>
      <c r="BI769" s="246">
        <f>IF(O769="nulová",K769,0)</f>
        <v>0</v>
      </c>
      <c r="BJ769" s="16" t="s">
        <v>85</v>
      </c>
      <c r="BK769" s="246">
        <f>ROUND(P769*H769,2)</f>
        <v>0</v>
      </c>
      <c r="BL769" s="16" t="s">
        <v>735</v>
      </c>
      <c r="BM769" s="245" t="s">
        <v>1080</v>
      </c>
    </row>
    <row r="770" s="2" customFormat="1">
      <c r="A770" s="37"/>
      <c r="B770" s="38"/>
      <c r="C770" s="39"/>
      <c r="D770" s="247" t="s">
        <v>148</v>
      </c>
      <c r="E770" s="39"/>
      <c r="F770" s="248" t="s">
        <v>769</v>
      </c>
      <c r="G770" s="39"/>
      <c r="H770" s="39"/>
      <c r="I770" s="144"/>
      <c r="J770" s="144"/>
      <c r="K770" s="39"/>
      <c r="L770" s="39"/>
      <c r="M770" s="43"/>
      <c r="N770" s="249"/>
      <c r="O770" s="250"/>
      <c r="P770" s="90"/>
      <c r="Q770" s="90"/>
      <c r="R770" s="90"/>
      <c r="S770" s="90"/>
      <c r="T770" s="90"/>
      <c r="U770" s="90"/>
      <c r="V770" s="90"/>
      <c r="W770" s="90"/>
      <c r="X770" s="91"/>
      <c r="Y770" s="37"/>
      <c r="Z770" s="37"/>
      <c r="AA770" s="37"/>
      <c r="AB770" s="37"/>
      <c r="AC770" s="37"/>
      <c r="AD770" s="37"/>
      <c r="AE770" s="37"/>
      <c r="AT770" s="16" t="s">
        <v>148</v>
      </c>
      <c r="AU770" s="16" t="s">
        <v>85</v>
      </c>
    </row>
    <row r="771" s="12" customFormat="1">
      <c r="A771" s="12"/>
      <c r="B771" s="251"/>
      <c r="C771" s="252"/>
      <c r="D771" s="247" t="s">
        <v>149</v>
      </c>
      <c r="E771" s="253" t="s">
        <v>1</v>
      </c>
      <c r="F771" s="254" t="s">
        <v>1081</v>
      </c>
      <c r="G771" s="252"/>
      <c r="H771" s="253" t="s">
        <v>1</v>
      </c>
      <c r="I771" s="255"/>
      <c r="J771" s="255"/>
      <c r="K771" s="252"/>
      <c r="L771" s="252"/>
      <c r="M771" s="256"/>
      <c r="N771" s="257"/>
      <c r="O771" s="258"/>
      <c r="P771" s="258"/>
      <c r="Q771" s="258"/>
      <c r="R771" s="258"/>
      <c r="S771" s="258"/>
      <c r="T771" s="258"/>
      <c r="U771" s="258"/>
      <c r="V771" s="258"/>
      <c r="W771" s="258"/>
      <c r="X771" s="259"/>
      <c r="Y771" s="12"/>
      <c r="Z771" s="12"/>
      <c r="AA771" s="12"/>
      <c r="AB771" s="12"/>
      <c r="AC771" s="12"/>
      <c r="AD771" s="12"/>
      <c r="AE771" s="12"/>
      <c r="AT771" s="260" t="s">
        <v>149</v>
      </c>
      <c r="AU771" s="260" t="s">
        <v>85</v>
      </c>
      <c r="AV771" s="12" t="s">
        <v>85</v>
      </c>
      <c r="AW771" s="12" t="s">
        <v>5</v>
      </c>
      <c r="AX771" s="12" t="s">
        <v>77</v>
      </c>
      <c r="AY771" s="260" t="s">
        <v>139</v>
      </c>
    </row>
    <row r="772" s="13" customFormat="1">
      <c r="A772" s="13"/>
      <c r="B772" s="261"/>
      <c r="C772" s="262"/>
      <c r="D772" s="247" t="s">
        <v>149</v>
      </c>
      <c r="E772" s="263" t="s">
        <v>1</v>
      </c>
      <c r="F772" s="264" t="s">
        <v>1082</v>
      </c>
      <c r="G772" s="262"/>
      <c r="H772" s="265">
        <v>445.31999999999999</v>
      </c>
      <c r="I772" s="266"/>
      <c r="J772" s="266"/>
      <c r="K772" s="262"/>
      <c r="L772" s="262"/>
      <c r="M772" s="267"/>
      <c r="N772" s="268"/>
      <c r="O772" s="269"/>
      <c r="P772" s="269"/>
      <c r="Q772" s="269"/>
      <c r="R772" s="269"/>
      <c r="S772" s="269"/>
      <c r="T772" s="269"/>
      <c r="U772" s="269"/>
      <c r="V772" s="269"/>
      <c r="W772" s="269"/>
      <c r="X772" s="270"/>
      <c r="Y772" s="13"/>
      <c r="Z772" s="13"/>
      <c r="AA772" s="13"/>
      <c r="AB772" s="13"/>
      <c r="AC772" s="13"/>
      <c r="AD772" s="13"/>
      <c r="AE772" s="13"/>
      <c r="AT772" s="271" t="s">
        <v>149</v>
      </c>
      <c r="AU772" s="271" t="s">
        <v>85</v>
      </c>
      <c r="AV772" s="13" t="s">
        <v>87</v>
      </c>
      <c r="AW772" s="13" t="s">
        <v>5</v>
      </c>
      <c r="AX772" s="13" t="s">
        <v>77</v>
      </c>
      <c r="AY772" s="271" t="s">
        <v>139</v>
      </c>
    </row>
    <row r="773" s="14" customFormat="1">
      <c r="A773" s="14"/>
      <c r="B773" s="272"/>
      <c r="C773" s="273"/>
      <c r="D773" s="247" t="s">
        <v>149</v>
      </c>
      <c r="E773" s="274" t="s">
        <v>1</v>
      </c>
      <c r="F773" s="275" t="s">
        <v>154</v>
      </c>
      <c r="G773" s="273"/>
      <c r="H773" s="276">
        <v>445.31999999999999</v>
      </c>
      <c r="I773" s="277"/>
      <c r="J773" s="277"/>
      <c r="K773" s="273"/>
      <c r="L773" s="273"/>
      <c r="M773" s="278"/>
      <c r="N773" s="279"/>
      <c r="O773" s="280"/>
      <c r="P773" s="280"/>
      <c r="Q773" s="280"/>
      <c r="R773" s="280"/>
      <c r="S773" s="280"/>
      <c r="T773" s="280"/>
      <c r="U773" s="280"/>
      <c r="V773" s="280"/>
      <c r="W773" s="280"/>
      <c r="X773" s="281"/>
      <c r="Y773" s="14"/>
      <c r="Z773" s="14"/>
      <c r="AA773" s="14"/>
      <c r="AB773" s="14"/>
      <c r="AC773" s="14"/>
      <c r="AD773" s="14"/>
      <c r="AE773" s="14"/>
      <c r="AT773" s="282" t="s">
        <v>149</v>
      </c>
      <c r="AU773" s="282" t="s">
        <v>85</v>
      </c>
      <c r="AV773" s="14" t="s">
        <v>146</v>
      </c>
      <c r="AW773" s="14" t="s">
        <v>5</v>
      </c>
      <c r="AX773" s="14" t="s">
        <v>85</v>
      </c>
      <c r="AY773" s="282" t="s">
        <v>139</v>
      </c>
    </row>
    <row r="774" s="2" customFormat="1" ht="44.25" customHeight="1">
      <c r="A774" s="37"/>
      <c r="B774" s="38"/>
      <c r="C774" s="283" t="s">
        <v>732</v>
      </c>
      <c r="D774" s="283" t="s">
        <v>409</v>
      </c>
      <c r="E774" s="284" t="s">
        <v>773</v>
      </c>
      <c r="F774" s="285" t="s">
        <v>774</v>
      </c>
      <c r="G774" s="286" t="s">
        <v>364</v>
      </c>
      <c r="H774" s="287">
        <v>0.20000000000000001</v>
      </c>
      <c r="I774" s="288"/>
      <c r="J774" s="288"/>
      <c r="K774" s="289">
        <f>ROUND(P774*H774,2)</f>
        <v>0</v>
      </c>
      <c r="L774" s="285" t="s">
        <v>144</v>
      </c>
      <c r="M774" s="43"/>
      <c r="N774" s="290" t="s">
        <v>1</v>
      </c>
      <c r="O774" s="241" t="s">
        <v>40</v>
      </c>
      <c r="P774" s="242">
        <f>I774+J774</f>
        <v>0</v>
      </c>
      <c r="Q774" s="242">
        <f>ROUND(I774*H774,2)</f>
        <v>0</v>
      </c>
      <c r="R774" s="242">
        <f>ROUND(J774*H774,2)</f>
        <v>0</v>
      </c>
      <c r="S774" s="90"/>
      <c r="T774" s="243">
        <f>S774*H774</f>
        <v>0</v>
      </c>
      <c r="U774" s="243">
        <v>0</v>
      </c>
      <c r="V774" s="243">
        <f>U774*H774</f>
        <v>0</v>
      </c>
      <c r="W774" s="243">
        <v>0</v>
      </c>
      <c r="X774" s="244">
        <f>W774*H774</f>
        <v>0</v>
      </c>
      <c r="Y774" s="37"/>
      <c r="Z774" s="37"/>
      <c r="AA774" s="37"/>
      <c r="AB774" s="37"/>
      <c r="AC774" s="37"/>
      <c r="AD774" s="37"/>
      <c r="AE774" s="37"/>
      <c r="AR774" s="245" t="s">
        <v>735</v>
      </c>
      <c r="AT774" s="245" t="s">
        <v>409</v>
      </c>
      <c r="AU774" s="245" t="s">
        <v>85</v>
      </c>
      <c r="AY774" s="16" t="s">
        <v>139</v>
      </c>
      <c r="BE774" s="246">
        <f>IF(O774="základní",K774,0)</f>
        <v>0</v>
      </c>
      <c r="BF774" s="246">
        <f>IF(O774="snížená",K774,0)</f>
        <v>0</v>
      </c>
      <c r="BG774" s="246">
        <f>IF(O774="zákl. přenesená",K774,0)</f>
        <v>0</v>
      </c>
      <c r="BH774" s="246">
        <f>IF(O774="sníž. přenesená",K774,0)</f>
        <v>0</v>
      </c>
      <c r="BI774" s="246">
        <f>IF(O774="nulová",K774,0)</f>
        <v>0</v>
      </c>
      <c r="BJ774" s="16" t="s">
        <v>85</v>
      </c>
      <c r="BK774" s="246">
        <f>ROUND(P774*H774,2)</f>
        <v>0</v>
      </c>
      <c r="BL774" s="16" t="s">
        <v>735</v>
      </c>
      <c r="BM774" s="245" t="s">
        <v>1083</v>
      </c>
    </row>
    <row r="775" s="2" customFormat="1">
      <c r="A775" s="37"/>
      <c r="B775" s="38"/>
      <c r="C775" s="39"/>
      <c r="D775" s="247" t="s">
        <v>148</v>
      </c>
      <c r="E775" s="39"/>
      <c r="F775" s="248" t="s">
        <v>776</v>
      </c>
      <c r="G775" s="39"/>
      <c r="H775" s="39"/>
      <c r="I775" s="144"/>
      <c r="J775" s="144"/>
      <c r="K775" s="39"/>
      <c r="L775" s="39"/>
      <c r="M775" s="43"/>
      <c r="N775" s="249"/>
      <c r="O775" s="250"/>
      <c r="P775" s="90"/>
      <c r="Q775" s="90"/>
      <c r="R775" s="90"/>
      <c r="S775" s="90"/>
      <c r="T775" s="90"/>
      <c r="U775" s="90"/>
      <c r="V775" s="90"/>
      <c r="W775" s="90"/>
      <c r="X775" s="91"/>
      <c r="Y775" s="37"/>
      <c r="Z775" s="37"/>
      <c r="AA775" s="37"/>
      <c r="AB775" s="37"/>
      <c r="AC775" s="37"/>
      <c r="AD775" s="37"/>
      <c r="AE775" s="37"/>
      <c r="AT775" s="16" t="s">
        <v>148</v>
      </c>
      <c r="AU775" s="16" t="s">
        <v>85</v>
      </c>
    </row>
    <row r="776" s="12" customFormat="1">
      <c r="A776" s="12"/>
      <c r="B776" s="251"/>
      <c r="C776" s="252"/>
      <c r="D776" s="247" t="s">
        <v>149</v>
      </c>
      <c r="E776" s="253" t="s">
        <v>1</v>
      </c>
      <c r="F776" s="254" t="s">
        <v>777</v>
      </c>
      <c r="G776" s="252"/>
      <c r="H776" s="253" t="s">
        <v>1</v>
      </c>
      <c r="I776" s="255"/>
      <c r="J776" s="255"/>
      <c r="K776" s="252"/>
      <c r="L776" s="252"/>
      <c r="M776" s="256"/>
      <c r="N776" s="257"/>
      <c r="O776" s="258"/>
      <c r="P776" s="258"/>
      <c r="Q776" s="258"/>
      <c r="R776" s="258"/>
      <c r="S776" s="258"/>
      <c r="T776" s="258"/>
      <c r="U776" s="258"/>
      <c r="V776" s="258"/>
      <c r="W776" s="258"/>
      <c r="X776" s="259"/>
      <c r="Y776" s="12"/>
      <c r="Z776" s="12"/>
      <c r="AA776" s="12"/>
      <c r="AB776" s="12"/>
      <c r="AC776" s="12"/>
      <c r="AD776" s="12"/>
      <c r="AE776" s="12"/>
      <c r="AT776" s="260" t="s">
        <v>149</v>
      </c>
      <c r="AU776" s="260" t="s">
        <v>85</v>
      </c>
      <c r="AV776" s="12" t="s">
        <v>85</v>
      </c>
      <c r="AW776" s="12" t="s">
        <v>5</v>
      </c>
      <c r="AX776" s="12" t="s">
        <v>77</v>
      </c>
      <c r="AY776" s="260" t="s">
        <v>139</v>
      </c>
    </row>
    <row r="777" s="13" customFormat="1">
      <c r="A777" s="13"/>
      <c r="B777" s="261"/>
      <c r="C777" s="262"/>
      <c r="D777" s="247" t="s">
        <v>149</v>
      </c>
      <c r="E777" s="263" t="s">
        <v>1</v>
      </c>
      <c r="F777" s="264" t="s">
        <v>1084</v>
      </c>
      <c r="G777" s="262"/>
      <c r="H777" s="265">
        <v>0.20000000000000001</v>
      </c>
      <c r="I777" s="266"/>
      <c r="J777" s="266"/>
      <c r="K777" s="262"/>
      <c r="L777" s="262"/>
      <c r="M777" s="267"/>
      <c r="N777" s="268"/>
      <c r="O777" s="269"/>
      <c r="P777" s="269"/>
      <c r="Q777" s="269"/>
      <c r="R777" s="269"/>
      <c r="S777" s="269"/>
      <c r="T777" s="269"/>
      <c r="U777" s="269"/>
      <c r="V777" s="269"/>
      <c r="W777" s="269"/>
      <c r="X777" s="270"/>
      <c r="Y777" s="13"/>
      <c r="Z777" s="13"/>
      <c r="AA777" s="13"/>
      <c r="AB777" s="13"/>
      <c r="AC777" s="13"/>
      <c r="AD777" s="13"/>
      <c r="AE777" s="13"/>
      <c r="AT777" s="271" t="s">
        <v>149</v>
      </c>
      <c r="AU777" s="271" t="s">
        <v>85</v>
      </c>
      <c r="AV777" s="13" t="s">
        <v>87</v>
      </c>
      <c r="AW777" s="13" t="s">
        <v>5</v>
      </c>
      <c r="AX777" s="13" t="s">
        <v>77</v>
      </c>
      <c r="AY777" s="271" t="s">
        <v>139</v>
      </c>
    </row>
    <row r="778" s="14" customFormat="1">
      <c r="A778" s="14"/>
      <c r="B778" s="272"/>
      <c r="C778" s="273"/>
      <c r="D778" s="247" t="s">
        <v>149</v>
      </c>
      <c r="E778" s="274" t="s">
        <v>1</v>
      </c>
      <c r="F778" s="275" t="s">
        <v>154</v>
      </c>
      <c r="G778" s="273"/>
      <c r="H778" s="276">
        <v>0.20000000000000001</v>
      </c>
      <c r="I778" s="277"/>
      <c r="J778" s="277"/>
      <c r="K778" s="273"/>
      <c r="L778" s="273"/>
      <c r="M778" s="278"/>
      <c r="N778" s="279"/>
      <c r="O778" s="280"/>
      <c r="P778" s="280"/>
      <c r="Q778" s="280"/>
      <c r="R778" s="280"/>
      <c r="S778" s="280"/>
      <c r="T778" s="280"/>
      <c r="U778" s="280"/>
      <c r="V778" s="280"/>
      <c r="W778" s="280"/>
      <c r="X778" s="281"/>
      <c r="Y778" s="14"/>
      <c r="Z778" s="14"/>
      <c r="AA778" s="14"/>
      <c r="AB778" s="14"/>
      <c r="AC778" s="14"/>
      <c r="AD778" s="14"/>
      <c r="AE778" s="14"/>
      <c r="AT778" s="282" t="s">
        <v>149</v>
      </c>
      <c r="AU778" s="282" t="s">
        <v>85</v>
      </c>
      <c r="AV778" s="14" t="s">
        <v>146</v>
      </c>
      <c r="AW778" s="14" t="s">
        <v>5</v>
      </c>
      <c r="AX778" s="14" t="s">
        <v>85</v>
      </c>
      <c r="AY778" s="282" t="s">
        <v>139</v>
      </c>
    </row>
    <row r="779" s="2" customFormat="1" ht="55.5" customHeight="1">
      <c r="A779" s="37"/>
      <c r="B779" s="38"/>
      <c r="C779" s="283" t="s">
        <v>737</v>
      </c>
      <c r="D779" s="283" t="s">
        <v>409</v>
      </c>
      <c r="E779" s="284" t="s">
        <v>780</v>
      </c>
      <c r="F779" s="285" t="s">
        <v>781</v>
      </c>
      <c r="G779" s="286" t="s">
        <v>364</v>
      </c>
      <c r="H779" s="287">
        <v>517.43899999999996</v>
      </c>
      <c r="I779" s="288"/>
      <c r="J779" s="288"/>
      <c r="K779" s="289">
        <f>ROUND(P779*H779,2)</f>
        <v>0</v>
      </c>
      <c r="L779" s="285" t="s">
        <v>144</v>
      </c>
      <c r="M779" s="43"/>
      <c r="N779" s="290" t="s">
        <v>1</v>
      </c>
      <c r="O779" s="241" t="s">
        <v>40</v>
      </c>
      <c r="P779" s="242">
        <f>I779+J779</f>
        <v>0</v>
      </c>
      <c r="Q779" s="242">
        <f>ROUND(I779*H779,2)</f>
        <v>0</v>
      </c>
      <c r="R779" s="242">
        <f>ROUND(J779*H779,2)</f>
        <v>0</v>
      </c>
      <c r="S779" s="90"/>
      <c r="T779" s="243">
        <f>S779*H779</f>
        <v>0</v>
      </c>
      <c r="U779" s="243">
        <v>0</v>
      </c>
      <c r="V779" s="243">
        <f>U779*H779</f>
        <v>0</v>
      </c>
      <c r="W779" s="243">
        <v>0</v>
      </c>
      <c r="X779" s="244">
        <f>W779*H779</f>
        <v>0</v>
      </c>
      <c r="Y779" s="37"/>
      <c r="Z779" s="37"/>
      <c r="AA779" s="37"/>
      <c r="AB779" s="37"/>
      <c r="AC779" s="37"/>
      <c r="AD779" s="37"/>
      <c r="AE779" s="37"/>
      <c r="AR779" s="245" t="s">
        <v>735</v>
      </c>
      <c r="AT779" s="245" t="s">
        <v>409</v>
      </c>
      <c r="AU779" s="245" t="s">
        <v>85</v>
      </c>
      <c r="AY779" s="16" t="s">
        <v>139</v>
      </c>
      <c r="BE779" s="246">
        <f>IF(O779="základní",K779,0)</f>
        <v>0</v>
      </c>
      <c r="BF779" s="246">
        <f>IF(O779="snížená",K779,0)</f>
        <v>0</v>
      </c>
      <c r="BG779" s="246">
        <f>IF(O779="zákl. přenesená",K779,0)</f>
        <v>0</v>
      </c>
      <c r="BH779" s="246">
        <f>IF(O779="sníž. přenesená",K779,0)</f>
        <v>0</v>
      </c>
      <c r="BI779" s="246">
        <f>IF(O779="nulová",K779,0)</f>
        <v>0</v>
      </c>
      <c r="BJ779" s="16" t="s">
        <v>85</v>
      </c>
      <c r="BK779" s="246">
        <f>ROUND(P779*H779,2)</f>
        <v>0</v>
      </c>
      <c r="BL779" s="16" t="s">
        <v>735</v>
      </c>
      <c r="BM779" s="245" t="s">
        <v>1085</v>
      </c>
    </row>
    <row r="780" s="2" customFormat="1">
      <c r="A780" s="37"/>
      <c r="B780" s="38"/>
      <c r="C780" s="39"/>
      <c r="D780" s="247" t="s">
        <v>148</v>
      </c>
      <c r="E780" s="39"/>
      <c r="F780" s="248" t="s">
        <v>783</v>
      </c>
      <c r="G780" s="39"/>
      <c r="H780" s="39"/>
      <c r="I780" s="144"/>
      <c r="J780" s="144"/>
      <c r="K780" s="39"/>
      <c r="L780" s="39"/>
      <c r="M780" s="43"/>
      <c r="N780" s="249"/>
      <c r="O780" s="250"/>
      <c r="P780" s="90"/>
      <c r="Q780" s="90"/>
      <c r="R780" s="90"/>
      <c r="S780" s="90"/>
      <c r="T780" s="90"/>
      <c r="U780" s="90"/>
      <c r="V780" s="90"/>
      <c r="W780" s="90"/>
      <c r="X780" s="91"/>
      <c r="Y780" s="37"/>
      <c r="Z780" s="37"/>
      <c r="AA780" s="37"/>
      <c r="AB780" s="37"/>
      <c r="AC780" s="37"/>
      <c r="AD780" s="37"/>
      <c r="AE780" s="37"/>
      <c r="AT780" s="16" t="s">
        <v>148</v>
      </c>
      <c r="AU780" s="16" t="s">
        <v>85</v>
      </c>
    </row>
    <row r="781" s="12" customFormat="1">
      <c r="A781" s="12"/>
      <c r="B781" s="251"/>
      <c r="C781" s="252"/>
      <c r="D781" s="247" t="s">
        <v>149</v>
      </c>
      <c r="E781" s="253" t="s">
        <v>1</v>
      </c>
      <c r="F781" s="254" t="s">
        <v>784</v>
      </c>
      <c r="G781" s="252"/>
      <c r="H781" s="253" t="s">
        <v>1</v>
      </c>
      <c r="I781" s="255"/>
      <c r="J781" s="255"/>
      <c r="K781" s="252"/>
      <c r="L781" s="252"/>
      <c r="M781" s="256"/>
      <c r="N781" s="257"/>
      <c r="O781" s="258"/>
      <c r="P781" s="258"/>
      <c r="Q781" s="258"/>
      <c r="R781" s="258"/>
      <c r="S781" s="258"/>
      <c r="T781" s="258"/>
      <c r="U781" s="258"/>
      <c r="V781" s="258"/>
      <c r="W781" s="258"/>
      <c r="X781" s="259"/>
      <c r="Y781" s="12"/>
      <c r="Z781" s="12"/>
      <c r="AA781" s="12"/>
      <c r="AB781" s="12"/>
      <c r="AC781" s="12"/>
      <c r="AD781" s="12"/>
      <c r="AE781" s="12"/>
      <c r="AT781" s="260" t="s">
        <v>149</v>
      </c>
      <c r="AU781" s="260" t="s">
        <v>85</v>
      </c>
      <c r="AV781" s="12" t="s">
        <v>85</v>
      </c>
      <c r="AW781" s="12" t="s">
        <v>5</v>
      </c>
      <c r="AX781" s="12" t="s">
        <v>77</v>
      </c>
      <c r="AY781" s="260" t="s">
        <v>139</v>
      </c>
    </row>
    <row r="782" s="13" customFormat="1">
      <c r="A782" s="13"/>
      <c r="B782" s="261"/>
      <c r="C782" s="262"/>
      <c r="D782" s="247" t="s">
        <v>149</v>
      </c>
      <c r="E782" s="263" t="s">
        <v>1</v>
      </c>
      <c r="F782" s="264" t="s">
        <v>1086</v>
      </c>
      <c r="G782" s="262"/>
      <c r="H782" s="265">
        <v>517.43899999999996</v>
      </c>
      <c r="I782" s="266"/>
      <c r="J782" s="266"/>
      <c r="K782" s="262"/>
      <c r="L782" s="262"/>
      <c r="M782" s="267"/>
      <c r="N782" s="268"/>
      <c r="O782" s="269"/>
      <c r="P782" s="269"/>
      <c r="Q782" s="269"/>
      <c r="R782" s="269"/>
      <c r="S782" s="269"/>
      <c r="T782" s="269"/>
      <c r="U782" s="269"/>
      <c r="V782" s="269"/>
      <c r="W782" s="269"/>
      <c r="X782" s="270"/>
      <c r="Y782" s="13"/>
      <c r="Z782" s="13"/>
      <c r="AA782" s="13"/>
      <c r="AB782" s="13"/>
      <c r="AC782" s="13"/>
      <c r="AD782" s="13"/>
      <c r="AE782" s="13"/>
      <c r="AT782" s="271" t="s">
        <v>149</v>
      </c>
      <c r="AU782" s="271" t="s">
        <v>85</v>
      </c>
      <c r="AV782" s="13" t="s">
        <v>87</v>
      </c>
      <c r="AW782" s="13" t="s">
        <v>5</v>
      </c>
      <c r="AX782" s="13" t="s">
        <v>77</v>
      </c>
      <c r="AY782" s="271" t="s">
        <v>139</v>
      </c>
    </row>
    <row r="783" s="14" customFormat="1">
      <c r="A783" s="14"/>
      <c r="B783" s="272"/>
      <c r="C783" s="273"/>
      <c r="D783" s="247" t="s">
        <v>149</v>
      </c>
      <c r="E783" s="274" t="s">
        <v>1</v>
      </c>
      <c r="F783" s="275" t="s">
        <v>154</v>
      </c>
      <c r="G783" s="273"/>
      <c r="H783" s="276">
        <v>517.43899999999996</v>
      </c>
      <c r="I783" s="277"/>
      <c r="J783" s="277"/>
      <c r="K783" s="273"/>
      <c r="L783" s="273"/>
      <c r="M783" s="278"/>
      <c r="N783" s="279"/>
      <c r="O783" s="280"/>
      <c r="P783" s="280"/>
      <c r="Q783" s="280"/>
      <c r="R783" s="280"/>
      <c r="S783" s="280"/>
      <c r="T783" s="280"/>
      <c r="U783" s="280"/>
      <c r="V783" s="280"/>
      <c r="W783" s="280"/>
      <c r="X783" s="281"/>
      <c r="Y783" s="14"/>
      <c r="Z783" s="14"/>
      <c r="AA783" s="14"/>
      <c r="AB783" s="14"/>
      <c r="AC783" s="14"/>
      <c r="AD783" s="14"/>
      <c r="AE783" s="14"/>
      <c r="AT783" s="282" t="s">
        <v>149</v>
      </c>
      <c r="AU783" s="282" t="s">
        <v>85</v>
      </c>
      <c r="AV783" s="14" t="s">
        <v>146</v>
      </c>
      <c r="AW783" s="14" t="s">
        <v>5</v>
      </c>
      <c r="AX783" s="14" t="s">
        <v>85</v>
      </c>
      <c r="AY783" s="282" t="s">
        <v>139</v>
      </c>
    </row>
    <row r="784" s="2" customFormat="1" ht="21.75" customHeight="1">
      <c r="A784" s="37"/>
      <c r="B784" s="38"/>
      <c r="C784" s="283" t="s">
        <v>742</v>
      </c>
      <c r="D784" s="283" t="s">
        <v>409</v>
      </c>
      <c r="E784" s="284" t="s">
        <v>1087</v>
      </c>
      <c r="F784" s="285" t="s">
        <v>1088</v>
      </c>
      <c r="G784" s="286" t="s">
        <v>364</v>
      </c>
      <c r="H784" s="287">
        <v>500</v>
      </c>
      <c r="I784" s="288"/>
      <c r="J784" s="288"/>
      <c r="K784" s="289">
        <f>ROUND(P784*H784,2)</f>
        <v>0</v>
      </c>
      <c r="L784" s="285" t="s">
        <v>144</v>
      </c>
      <c r="M784" s="43"/>
      <c r="N784" s="290" t="s">
        <v>1</v>
      </c>
      <c r="O784" s="241" t="s">
        <v>40</v>
      </c>
      <c r="P784" s="242">
        <f>I784+J784</f>
        <v>0</v>
      </c>
      <c r="Q784" s="242">
        <f>ROUND(I784*H784,2)</f>
        <v>0</v>
      </c>
      <c r="R784" s="242">
        <f>ROUND(J784*H784,2)</f>
        <v>0</v>
      </c>
      <c r="S784" s="90"/>
      <c r="T784" s="243">
        <f>S784*H784</f>
        <v>0</v>
      </c>
      <c r="U784" s="243">
        <v>0</v>
      </c>
      <c r="V784" s="243">
        <f>U784*H784</f>
        <v>0</v>
      </c>
      <c r="W784" s="243">
        <v>0</v>
      </c>
      <c r="X784" s="244">
        <f>W784*H784</f>
        <v>0</v>
      </c>
      <c r="Y784" s="37"/>
      <c r="Z784" s="37"/>
      <c r="AA784" s="37"/>
      <c r="AB784" s="37"/>
      <c r="AC784" s="37"/>
      <c r="AD784" s="37"/>
      <c r="AE784" s="37"/>
      <c r="AR784" s="245" t="s">
        <v>735</v>
      </c>
      <c r="AT784" s="245" t="s">
        <v>409</v>
      </c>
      <c r="AU784" s="245" t="s">
        <v>85</v>
      </c>
      <c r="AY784" s="16" t="s">
        <v>139</v>
      </c>
      <c r="BE784" s="246">
        <f>IF(O784="základní",K784,0)</f>
        <v>0</v>
      </c>
      <c r="BF784" s="246">
        <f>IF(O784="snížená",K784,0)</f>
        <v>0</v>
      </c>
      <c r="BG784" s="246">
        <f>IF(O784="zákl. přenesená",K784,0)</f>
        <v>0</v>
      </c>
      <c r="BH784" s="246">
        <f>IF(O784="sníž. přenesená",K784,0)</f>
        <v>0</v>
      </c>
      <c r="BI784" s="246">
        <f>IF(O784="nulová",K784,0)</f>
        <v>0</v>
      </c>
      <c r="BJ784" s="16" t="s">
        <v>85</v>
      </c>
      <c r="BK784" s="246">
        <f>ROUND(P784*H784,2)</f>
        <v>0</v>
      </c>
      <c r="BL784" s="16" t="s">
        <v>735</v>
      </c>
      <c r="BM784" s="245" t="s">
        <v>1089</v>
      </c>
    </row>
    <row r="785" s="2" customFormat="1">
      <c r="A785" s="37"/>
      <c r="B785" s="38"/>
      <c r="C785" s="39"/>
      <c r="D785" s="247" t="s">
        <v>148</v>
      </c>
      <c r="E785" s="39"/>
      <c r="F785" s="248" t="s">
        <v>1090</v>
      </c>
      <c r="G785" s="39"/>
      <c r="H785" s="39"/>
      <c r="I785" s="144"/>
      <c r="J785" s="144"/>
      <c r="K785" s="39"/>
      <c r="L785" s="39"/>
      <c r="M785" s="43"/>
      <c r="N785" s="249"/>
      <c r="O785" s="250"/>
      <c r="P785" s="90"/>
      <c r="Q785" s="90"/>
      <c r="R785" s="90"/>
      <c r="S785" s="90"/>
      <c r="T785" s="90"/>
      <c r="U785" s="90"/>
      <c r="V785" s="90"/>
      <c r="W785" s="90"/>
      <c r="X785" s="91"/>
      <c r="Y785" s="37"/>
      <c r="Z785" s="37"/>
      <c r="AA785" s="37"/>
      <c r="AB785" s="37"/>
      <c r="AC785" s="37"/>
      <c r="AD785" s="37"/>
      <c r="AE785" s="37"/>
      <c r="AT785" s="16" t="s">
        <v>148</v>
      </c>
      <c r="AU785" s="16" t="s">
        <v>85</v>
      </c>
    </row>
    <row r="786" s="12" customFormat="1">
      <c r="A786" s="12"/>
      <c r="B786" s="251"/>
      <c r="C786" s="252"/>
      <c r="D786" s="247" t="s">
        <v>149</v>
      </c>
      <c r="E786" s="253" t="s">
        <v>1</v>
      </c>
      <c r="F786" s="254" t="s">
        <v>1091</v>
      </c>
      <c r="G786" s="252"/>
      <c r="H786" s="253" t="s">
        <v>1</v>
      </c>
      <c r="I786" s="255"/>
      <c r="J786" s="255"/>
      <c r="K786" s="252"/>
      <c r="L786" s="252"/>
      <c r="M786" s="256"/>
      <c r="N786" s="257"/>
      <c r="O786" s="258"/>
      <c r="P786" s="258"/>
      <c r="Q786" s="258"/>
      <c r="R786" s="258"/>
      <c r="S786" s="258"/>
      <c r="T786" s="258"/>
      <c r="U786" s="258"/>
      <c r="V786" s="258"/>
      <c r="W786" s="258"/>
      <c r="X786" s="259"/>
      <c r="Y786" s="12"/>
      <c r="Z786" s="12"/>
      <c r="AA786" s="12"/>
      <c r="AB786" s="12"/>
      <c r="AC786" s="12"/>
      <c r="AD786" s="12"/>
      <c r="AE786" s="12"/>
      <c r="AT786" s="260" t="s">
        <v>149</v>
      </c>
      <c r="AU786" s="260" t="s">
        <v>85</v>
      </c>
      <c r="AV786" s="12" t="s">
        <v>85</v>
      </c>
      <c r="AW786" s="12" t="s">
        <v>5</v>
      </c>
      <c r="AX786" s="12" t="s">
        <v>77</v>
      </c>
      <c r="AY786" s="260" t="s">
        <v>139</v>
      </c>
    </row>
    <row r="787" s="13" customFormat="1">
      <c r="A787" s="13"/>
      <c r="B787" s="261"/>
      <c r="C787" s="262"/>
      <c r="D787" s="247" t="s">
        <v>149</v>
      </c>
      <c r="E787" s="263" t="s">
        <v>1</v>
      </c>
      <c r="F787" s="264" t="s">
        <v>1092</v>
      </c>
      <c r="G787" s="262"/>
      <c r="H787" s="265">
        <v>500</v>
      </c>
      <c r="I787" s="266"/>
      <c r="J787" s="266"/>
      <c r="K787" s="262"/>
      <c r="L787" s="262"/>
      <c r="M787" s="267"/>
      <c r="N787" s="268"/>
      <c r="O787" s="269"/>
      <c r="P787" s="269"/>
      <c r="Q787" s="269"/>
      <c r="R787" s="269"/>
      <c r="S787" s="269"/>
      <c r="T787" s="269"/>
      <c r="U787" s="269"/>
      <c r="V787" s="269"/>
      <c r="W787" s="269"/>
      <c r="X787" s="270"/>
      <c r="Y787" s="13"/>
      <c r="Z787" s="13"/>
      <c r="AA787" s="13"/>
      <c r="AB787" s="13"/>
      <c r="AC787" s="13"/>
      <c r="AD787" s="13"/>
      <c r="AE787" s="13"/>
      <c r="AT787" s="271" t="s">
        <v>149</v>
      </c>
      <c r="AU787" s="271" t="s">
        <v>85</v>
      </c>
      <c r="AV787" s="13" t="s">
        <v>87</v>
      </c>
      <c r="AW787" s="13" t="s">
        <v>5</v>
      </c>
      <c r="AX787" s="13" t="s">
        <v>77</v>
      </c>
      <c r="AY787" s="271" t="s">
        <v>139</v>
      </c>
    </row>
    <row r="788" s="14" customFormat="1">
      <c r="A788" s="14"/>
      <c r="B788" s="272"/>
      <c r="C788" s="273"/>
      <c r="D788" s="247" t="s">
        <v>149</v>
      </c>
      <c r="E788" s="274" t="s">
        <v>1</v>
      </c>
      <c r="F788" s="275" t="s">
        <v>154</v>
      </c>
      <c r="G788" s="273"/>
      <c r="H788" s="276">
        <v>500</v>
      </c>
      <c r="I788" s="277"/>
      <c r="J788" s="277"/>
      <c r="K788" s="273"/>
      <c r="L788" s="273"/>
      <c r="M788" s="278"/>
      <c r="N788" s="279"/>
      <c r="O788" s="280"/>
      <c r="P788" s="280"/>
      <c r="Q788" s="280"/>
      <c r="R788" s="280"/>
      <c r="S788" s="280"/>
      <c r="T788" s="280"/>
      <c r="U788" s="280"/>
      <c r="V788" s="280"/>
      <c r="W788" s="280"/>
      <c r="X788" s="281"/>
      <c r="Y788" s="14"/>
      <c r="Z788" s="14"/>
      <c r="AA788" s="14"/>
      <c r="AB788" s="14"/>
      <c r="AC788" s="14"/>
      <c r="AD788" s="14"/>
      <c r="AE788" s="14"/>
      <c r="AT788" s="282" t="s">
        <v>149</v>
      </c>
      <c r="AU788" s="282" t="s">
        <v>85</v>
      </c>
      <c r="AV788" s="14" t="s">
        <v>146</v>
      </c>
      <c r="AW788" s="14" t="s">
        <v>5</v>
      </c>
      <c r="AX788" s="14" t="s">
        <v>85</v>
      </c>
      <c r="AY788" s="282" t="s">
        <v>139</v>
      </c>
    </row>
    <row r="789" s="2" customFormat="1" ht="21.75" customHeight="1">
      <c r="A789" s="37"/>
      <c r="B789" s="38"/>
      <c r="C789" s="283" t="s">
        <v>749</v>
      </c>
      <c r="D789" s="283" t="s">
        <v>409</v>
      </c>
      <c r="E789" s="284" t="s">
        <v>794</v>
      </c>
      <c r="F789" s="285" t="s">
        <v>795</v>
      </c>
      <c r="G789" s="286" t="s">
        <v>364</v>
      </c>
      <c r="H789" s="287">
        <v>297</v>
      </c>
      <c r="I789" s="288"/>
      <c r="J789" s="288"/>
      <c r="K789" s="289">
        <f>ROUND(P789*H789,2)</f>
        <v>0</v>
      </c>
      <c r="L789" s="285" t="s">
        <v>144</v>
      </c>
      <c r="M789" s="43"/>
      <c r="N789" s="290" t="s">
        <v>1</v>
      </c>
      <c r="O789" s="241" t="s">
        <v>40</v>
      </c>
      <c r="P789" s="242">
        <f>I789+J789</f>
        <v>0</v>
      </c>
      <c r="Q789" s="242">
        <f>ROUND(I789*H789,2)</f>
        <v>0</v>
      </c>
      <c r="R789" s="242">
        <f>ROUND(J789*H789,2)</f>
        <v>0</v>
      </c>
      <c r="S789" s="90"/>
      <c r="T789" s="243">
        <f>S789*H789</f>
        <v>0</v>
      </c>
      <c r="U789" s="243">
        <v>0</v>
      </c>
      <c r="V789" s="243">
        <f>U789*H789</f>
        <v>0</v>
      </c>
      <c r="W789" s="243">
        <v>0</v>
      </c>
      <c r="X789" s="244">
        <f>W789*H789</f>
        <v>0</v>
      </c>
      <c r="Y789" s="37"/>
      <c r="Z789" s="37"/>
      <c r="AA789" s="37"/>
      <c r="AB789" s="37"/>
      <c r="AC789" s="37"/>
      <c r="AD789" s="37"/>
      <c r="AE789" s="37"/>
      <c r="AR789" s="245" t="s">
        <v>735</v>
      </c>
      <c r="AT789" s="245" t="s">
        <v>409</v>
      </c>
      <c r="AU789" s="245" t="s">
        <v>85</v>
      </c>
      <c r="AY789" s="16" t="s">
        <v>139</v>
      </c>
      <c r="BE789" s="246">
        <f>IF(O789="základní",K789,0)</f>
        <v>0</v>
      </c>
      <c r="BF789" s="246">
        <f>IF(O789="snížená",K789,0)</f>
        <v>0</v>
      </c>
      <c r="BG789" s="246">
        <f>IF(O789="zákl. přenesená",K789,0)</f>
        <v>0</v>
      </c>
      <c r="BH789" s="246">
        <f>IF(O789="sníž. přenesená",K789,0)</f>
        <v>0</v>
      </c>
      <c r="BI789" s="246">
        <f>IF(O789="nulová",K789,0)</f>
        <v>0</v>
      </c>
      <c r="BJ789" s="16" t="s">
        <v>85</v>
      </c>
      <c r="BK789" s="246">
        <f>ROUND(P789*H789,2)</f>
        <v>0</v>
      </c>
      <c r="BL789" s="16" t="s">
        <v>735</v>
      </c>
      <c r="BM789" s="245" t="s">
        <v>1093</v>
      </c>
    </row>
    <row r="790" s="2" customFormat="1">
      <c r="A790" s="37"/>
      <c r="B790" s="38"/>
      <c r="C790" s="39"/>
      <c r="D790" s="247" t="s">
        <v>148</v>
      </c>
      <c r="E790" s="39"/>
      <c r="F790" s="248" t="s">
        <v>797</v>
      </c>
      <c r="G790" s="39"/>
      <c r="H790" s="39"/>
      <c r="I790" s="144"/>
      <c r="J790" s="144"/>
      <c r="K790" s="39"/>
      <c r="L790" s="39"/>
      <c r="M790" s="43"/>
      <c r="N790" s="249"/>
      <c r="O790" s="250"/>
      <c r="P790" s="90"/>
      <c r="Q790" s="90"/>
      <c r="R790" s="90"/>
      <c r="S790" s="90"/>
      <c r="T790" s="90"/>
      <c r="U790" s="90"/>
      <c r="V790" s="90"/>
      <c r="W790" s="90"/>
      <c r="X790" s="91"/>
      <c r="Y790" s="37"/>
      <c r="Z790" s="37"/>
      <c r="AA790" s="37"/>
      <c r="AB790" s="37"/>
      <c r="AC790" s="37"/>
      <c r="AD790" s="37"/>
      <c r="AE790" s="37"/>
      <c r="AT790" s="16" t="s">
        <v>148</v>
      </c>
      <c r="AU790" s="16" t="s">
        <v>85</v>
      </c>
    </row>
    <row r="791" s="12" customFormat="1">
      <c r="A791" s="12"/>
      <c r="B791" s="251"/>
      <c r="C791" s="252"/>
      <c r="D791" s="247" t="s">
        <v>149</v>
      </c>
      <c r="E791" s="253" t="s">
        <v>1</v>
      </c>
      <c r="F791" s="254" t="s">
        <v>798</v>
      </c>
      <c r="G791" s="252"/>
      <c r="H791" s="253" t="s">
        <v>1</v>
      </c>
      <c r="I791" s="255"/>
      <c r="J791" s="255"/>
      <c r="K791" s="252"/>
      <c r="L791" s="252"/>
      <c r="M791" s="256"/>
      <c r="N791" s="257"/>
      <c r="O791" s="258"/>
      <c r="P791" s="258"/>
      <c r="Q791" s="258"/>
      <c r="R791" s="258"/>
      <c r="S791" s="258"/>
      <c r="T791" s="258"/>
      <c r="U791" s="258"/>
      <c r="V791" s="258"/>
      <c r="W791" s="258"/>
      <c r="X791" s="259"/>
      <c r="Y791" s="12"/>
      <c r="Z791" s="12"/>
      <c r="AA791" s="12"/>
      <c r="AB791" s="12"/>
      <c r="AC791" s="12"/>
      <c r="AD791" s="12"/>
      <c r="AE791" s="12"/>
      <c r="AT791" s="260" t="s">
        <v>149</v>
      </c>
      <c r="AU791" s="260" t="s">
        <v>85</v>
      </c>
      <c r="AV791" s="12" t="s">
        <v>85</v>
      </c>
      <c r="AW791" s="12" t="s">
        <v>5</v>
      </c>
      <c r="AX791" s="12" t="s">
        <v>77</v>
      </c>
      <c r="AY791" s="260" t="s">
        <v>139</v>
      </c>
    </row>
    <row r="792" s="13" customFormat="1">
      <c r="A792" s="13"/>
      <c r="B792" s="261"/>
      <c r="C792" s="262"/>
      <c r="D792" s="247" t="s">
        <v>149</v>
      </c>
      <c r="E792" s="263" t="s">
        <v>1</v>
      </c>
      <c r="F792" s="264" t="s">
        <v>1078</v>
      </c>
      <c r="G792" s="262"/>
      <c r="H792" s="265">
        <v>297</v>
      </c>
      <c r="I792" s="266"/>
      <c r="J792" s="266"/>
      <c r="K792" s="262"/>
      <c r="L792" s="262"/>
      <c r="M792" s="267"/>
      <c r="N792" s="268"/>
      <c r="O792" s="269"/>
      <c r="P792" s="269"/>
      <c r="Q792" s="269"/>
      <c r="R792" s="269"/>
      <c r="S792" s="269"/>
      <c r="T792" s="269"/>
      <c r="U792" s="269"/>
      <c r="V792" s="269"/>
      <c r="W792" s="269"/>
      <c r="X792" s="270"/>
      <c r="Y792" s="13"/>
      <c r="Z792" s="13"/>
      <c r="AA792" s="13"/>
      <c r="AB792" s="13"/>
      <c r="AC792" s="13"/>
      <c r="AD792" s="13"/>
      <c r="AE792" s="13"/>
      <c r="AT792" s="271" t="s">
        <v>149</v>
      </c>
      <c r="AU792" s="271" t="s">
        <v>85</v>
      </c>
      <c r="AV792" s="13" t="s">
        <v>87</v>
      </c>
      <c r="AW792" s="13" t="s">
        <v>5</v>
      </c>
      <c r="AX792" s="13" t="s">
        <v>77</v>
      </c>
      <c r="AY792" s="271" t="s">
        <v>139</v>
      </c>
    </row>
    <row r="793" s="14" customFormat="1">
      <c r="A793" s="14"/>
      <c r="B793" s="272"/>
      <c r="C793" s="273"/>
      <c r="D793" s="247" t="s">
        <v>149</v>
      </c>
      <c r="E793" s="274" t="s">
        <v>1</v>
      </c>
      <c r="F793" s="275" t="s">
        <v>154</v>
      </c>
      <c r="G793" s="273"/>
      <c r="H793" s="276">
        <v>297</v>
      </c>
      <c r="I793" s="277"/>
      <c r="J793" s="277"/>
      <c r="K793" s="273"/>
      <c r="L793" s="273"/>
      <c r="M793" s="278"/>
      <c r="N793" s="279"/>
      <c r="O793" s="280"/>
      <c r="P793" s="280"/>
      <c r="Q793" s="280"/>
      <c r="R793" s="280"/>
      <c r="S793" s="280"/>
      <c r="T793" s="280"/>
      <c r="U793" s="280"/>
      <c r="V793" s="280"/>
      <c r="W793" s="280"/>
      <c r="X793" s="281"/>
      <c r="Y793" s="14"/>
      <c r="Z793" s="14"/>
      <c r="AA793" s="14"/>
      <c r="AB793" s="14"/>
      <c r="AC793" s="14"/>
      <c r="AD793" s="14"/>
      <c r="AE793" s="14"/>
      <c r="AT793" s="282" t="s">
        <v>149</v>
      </c>
      <c r="AU793" s="282" t="s">
        <v>85</v>
      </c>
      <c r="AV793" s="14" t="s">
        <v>146</v>
      </c>
      <c r="AW793" s="14" t="s">
        <v>5</v>
      </c>
      <c r="AX793" s="14" t="s">
        <v>85</v>
      </c>
      <c r="AY793" s="282" t="s">
        <v>139</v>
      </c>
    </row>
    <row r="794" s="2" customFormat="1" ht="21.75" customHeight="1">
      <c r="A794" s="37"/>
      <c r="B794" s="38"/>
      <c r="C794" s="283" t="s">
        <v>756</v>
      </c>
      <c r="D794" s="283" t="s">
        <v>409</v>
      </c>
      <c r="E794" s="284" t="s">
        <v>803</v>
      </c>
      <c r="F794" s="285" t="s">
        <v>804</v>
      </c>
      <c r="G794" s="286" t="s">
        <v>364</v>
      </c>
      <c r="H794" s="287">
        <v>517.43899999999996</v>
      </c>
      <c r="I794" s="288"/>
      <c r="J794" s="288"/>
      <c r="K794" s="289">
        <f>ROUND(P794*H794,2)</f>
        <v>0</v>
      </c>
      <c r="L794" s="285" t="s">
        <v>144</v>
      </c>
      <c r="M794" s="43"/>
      <c r="N794" s="290" t="s">
        <v>1</v>
      </c>
      <c r="O794" s="241" t="s">
        <v>40</v>
      </c>
      <c r="P794" s="242">
        <f>I794+J794</f>
        <v>0</v>
      </c>
      <c r="Q794" s="242">
        <f>ROUND(I794*H794,2)</f>
        <v>0</v>
      </c>
      <c r="R794" s="242">
        <f>ROUND(J794*H794,2)</f>
        <v>0</v>
      </c>
      <c r="S794" s="90"/>
      <c r="T794" s="243">
        <f>S794*H794</f>
        <v>0</v>
      </c>
      <c r="U794" s="243">
        <v>0</v>
      </c>
      <c r="V794" s="243">
        <f>U794*H794</f>
        <v>0</v>
      </c>
      <c r="W794" s="243">
        <v>0</v>
      </c>
      <c r="X794" s="244">
        <f>W794*H794</f>
        <v>0</v>
      </c>
      <c r="Y794" s="37"/>
      <c r="Z794" s="37"/>
      <c r="AA794" s="37"/>
      <c r="AB794" s="37"/>
      <c r="AC794" s="37"/>
      <c r="AD794" s="37"/>
      <c r="AE794" s="37"/>
      <c r="AR794" s="245" t="s">
        <v>735</v>
      </c>
      <c r="AT794" s="245" t="s">
        <v>409</v>
      </c>
      <c r="AU794" s="245" t="s">
        <v>85</v>
      </c>
      <c r="AY794" s="16" t="s">
        <v>139</v>
      </c>
      <c r="BE794" s="246">
        <f>IF(O794="základní",K794,0)</f>
        <v>0</v>
      </c>
      <c r="BF794" s="246">
        <f>IF(O794="snížená",K794,0)</f>
        <v>0</v>
      </c>
      <c r="BG794" s="246">
        <f>IF(O794="zákl. přenesená",K794,0)</f>
        <v>0</v>
      </c>
      <c r="BH794" s="246">
        <f>IF(O794="sníž. přenesená",K794,0)</f>
        <v>0</v>
      </c>
      <c r="BI794" s="246">
        <f>IF(O794="nulová",K794,0)</f>
        <v>0</v>
      </c>
      <c r="BJ794" s="16" t="s">
        <v>85</v>
      </c>
      <c r="BK794" s="246">
        <f>ROUND(P794*H794,2)</f>
        <v>0</v>
      </c>
      <c r="BL794" s="16" t="s">
        <v>735</v>
      </c>
      <c r="BM794" s="245" t="s">
        <v>1094</v>
      </c>
    </row>
    <row r="795" s="2" customFormat="1">
      <c r="A795" s="37"/>
      <c r="B795" s="38"/>
      <c r="C795" s="39"/>
      <c r="D795" s="247" t="s">
        <v>148</v>
      </c>
      <c r="E795" s="39"/>
      <c r="F795" s="248" t="s">
        <v>806</v>
      </c>
      <c r="G795" s="39"/>
      <c r="H795" s="39"/>
      <c r="I795" s="144"/>
      <c r="J795" s="144"/>
      <c r="K795" s="39"/>
      <c r="L795" s="39"/>
      <c r="M795" s="43"/>
      <c r="N795" s="249"/>
      <c r="O795" s="250"/>
      <c r="P795" s="90"/>
      <c r="Q795" s="90"/>
      <c r="R795" s="90"/>
      <c r="S795" s="90"/>
      <c r="T795" s="90"/>
      <c r="U795" s="90"/>
      <c r="V795" s="90"/>
      <c r="W795" s="90"/>
      <c r="X795" s="91"/>
      <c r="Y795" s="37"/>
      <c r="Z795" s="37"/>
      <c r="AA795" s="37"/>
      <c r="AB795" s="37"/>
      <c r="AC795" s="37"/>
      <c r="AD795" s="37"/>
      <c r="AE795" s="37"/>
      <c r="AT795" s="16" t="s">
        <v>148</v>
      </c>
      <c r="AU795" s="16" t="s">
        <v>85</v>
      </c>
    </row>
    <row r="796" s="13" customFormat="1">
      <c r="A796" s="13"/>
      <c r="B796" s="261"/>
      <c r="C796" s="262"/>
      <c r="D796" s="247" t="s">
        <v>149</v>
      </c>
      <c r="E796" s="263" t="s">
        <v>1</v>
      </c>
      <c r="F796" s="264" t="s">
        <v>1095</v>
      </c>
      <c r="G796" s="262"/>
      <c r="H796" s="265">
        <v>17.439</v>
      </c>
      <c r="I796" s="266"/>
      <c r="J796" s="266"/>
      <c r="K796" s="262"/>
      <c r="L796" s="262"/>
      <c r="M796" s="267"/>
      <c r="N796" s="268"/>
      <c r="O796" s="269"/>
      <c r="P796" s="269"/>
      <c r="Q796" s="269"/>
      <c r="R796" s="269"/>
      <c r="S796" s="269"/>
      <c r="T796" s="269"/>
      <c r="U796" s="269"/>
      <c r="V796" s="269"/>
      <c r="W796" s="269"/>
      <c r="X796" s="270"/>
      <c r="Y796" s="13"/>
      <c r="Z796" s="13"/>
      <c r="AA796" s="13"/>
      <c r="AB796" s="13"/>
      <c r="AC796" s="13"/>
      <c r="AD796" s="13"/>
      <c r="AE796" s="13"/>
      <c r="AT796" s="271" t="s">
        <v>149</v>
      </c>
      <c r="AU796" s="271" t="s">
        <v>85</v>
      </c>
      <c r="AV796" s="13" t="s">
        <v>87</v>
      </c>
      <c r="AW796" s="13" t="s">
        <v>5</v>
      </c>
      <c r="AX796" s="13" t="s">
        <v>77</v>
      </c>
      <c r="AY796" s="271" t="s">
        <v>139</v>
      </c>
    </row>
    <row r="797" s="12" customFormat="1">
      <c r="A797" s="12"/>
      <c r="B797" s="251"/>
      <c r="C797" s="252"/>
      <c r="D797" s="247" t="s">
        <v>149</v>
      </c>
      <c r="E797" s="253" t="s">
        <v>1</v>
      </c>
      <c r="F797" s="254" t="s">
        <v>1096</v>
      </c>
      <c r="G797" s="252"/>
      <c r="H797" s="253" t="s">
        <v>1</v>
      </c>
      <c r="I797" s="255"/>
      <c r="J797" s="255"/>
      <c r="K797" s="252"/>
      <c r="L797" s="252"/>
      <c r="M797" s="256"/>
      <c r="N797" s="257"/>
      <c r="O797" s="258"/>
      <c r="P797" s="258"/>
      <c r="Q797" s="258"/>
      <c r="R797" s="258"/>
      <c r="S797" s="258"/>
      <c r="T797" s="258"/>
      <c r="U797" s="258"/>
      <c r="V797" s="258"/>
      <c r="W797" s="258"/>
      <c r="X797" s="259"/>
      <c r="Y797" s="12"/>
      <c r="Z797" s="12"/>
      <c r="AA797" s="12"/>
      <c r="AB797" s="12"/>
      <c r="AC797" s="12"/>
      <c r="AD797" s="12"/>
      <c r="AE797" s="12"/>
      <c r="AT797" s="260" t="s">
        <v>149</v>
      </c>
      <c r="AU797" s="260" t="s">
        <v>85</v>
      </c>
      <c r="AV797" s="12" t="s">
        <v>85</v>
      </c>
      <c r="AW797" s="12" t="s">
        <v>5</v>
      </c>
      <c r="AX797" s="12" t="s">
        <v>77</v>
      </c>
      <c r="AY797" s="260" t="s">
        <v>139</v>
      </c>
    </row>
    <row r="798" s="13" customFormat="1">
      <c r="A798" s="13"/>
      <c r="B798" s="261"/>
      <c r="C798" s="262"/>
      <c r="D798" s="247" t="s">
        <v>149</v>
      </c>
      <c r="E798" s="263" t="s">
        <v>1</v>
      </c>
      <c r="F798" s="264" t="s">
        <v>1092</v>
      </c>
      <c r="G798" s="262"/>
      <c r="H798" s="265">
        <v>500</v>
      </c>
      <c r="I798" s="266"/>
      <c r="J798" s="266"/>
      <c r="K798" s="262"/>
      <c r="L798" s="262"/>
      <c r="M798" s="267"/>
      <c r="N798" s="268"/>
      <c r="O798" s="269"/>
      <c r="P798" s="269"/>
      <c r="Q798" s="269"/>
      <c r="R798" s="269"/>
      <c r="S798" s="269"/>
      <c r="T798" s="269"/>
      <c r="U798" s="269"/>
      <c r="V798" s="269"/>
      <c r="W798" s="269"/>
      <c r="X798" s="270"/>
      <c r="Y798" s="13"/>
      <c r="Z798" s="13"/>
      <c r="AA798" s="13"/>
      <c r="AB798" s="13"/>
      <c r="AC798" s="13"/>
      <c r="AD798" s="13"/>
      <c r="AE798" s="13"/>
      <c r="AT798" s="271" t="s">
        <v>149</v>
      </c>
      <c r="AU798" s="271" t="s">
        <v>85</v>
      </c>
      <c r="AV798" s="13" t="s">
        <v>87</v>
      </c>
      <c r="AW798" s="13" t="s">
        <v>5</v>
      </c>
      <c r="AX798" s="13" t="s">
        <v>77</v>
      </c>
      <c r="AY798" s="271" t="s">
        <v>139</v>
      </c>
    </row>
    <row r="799" s="14" customFormat="1">
      <c r="A799" s="14"/>
      <c r="B799" s="272"/>
      <c r="C799" s="273"/>
      <c r="D799" s="247" t="s">
        <v>149</v>
      </c>
      <c r="E799" s="274" t="s">
        <v>1</v>
      </c>
      <c r="F799" s="275" t="s">
        <v>154</v>
      </c>
      <c r="G799" s="273"/>
      <c r="H799" s="276">
        <v>517.43899999999996</v>
      </c>
      <c r="I799" s="277"/>
      <c r="J799" s="277"/>
      <c r="K799" s="273"/>
      <c r="L799" s="273"/>
      <c r="M799" s="278"/>
      <c r="N799" s="279"/>
      <c r="O799" s="280"/>
      <c r="P799" s="280"/>
      <c r="Q799" s="280"/>
      <c r="R799" s="280"/>
      <c r="S799" s="280"/>
      <c r="T799" s="280"/>
      <c r="U799" s="280"/>
      <c r="V799" s="280"/>
      <c r="W799" s="280"/>
      <c r="X799" s="281"/>
      <c r="Y799" s="14"/>
      <c r="Z799" s="14"/>
      <c r="AA799" s="14"/>
      <c r="AB799" s="14"/>
      <c r="AC799" s="14"/>
      <c r="AD799" s="14"/>
      <c r="AE799" s="14"/>
      <c r="AT799" s="282" t="s">
        <v>149</v>
      </c>
      <c r="AU799" s="282" t="s">
        <v>85</v>
      </c>
      <c r="AV799" s="14" t="s">
        <v>146</v>
      </c>
      <c r="AW799" s="14" t="s">
        <v>5</v>
      </c>
      <c r="AX799" s="14" t="s">
        <v>85</v>
      </c>
      <c r="AY799" s="282" t="s">
        <v>139</v>
      </c>
    </row>
    <row r="800" s="2" customFormat="1" ht="21.75" customHeight="1">
      <c r="A800" s="37"/>
      <c r="B800" s="38"/>
      <c r="C800" s="283" t="s">
        <v>765</v>
      </c>
      <c r="D800" s="283" t="s">
        <v>409</v>
      </c>
      <c r="E800" s="284" t="s">
        <v>808</v>
      </c>
      <c r="F800" s="285" t="s">
        <v>809</v>
      </c>
      <c r="G800" s="286" t="s">
        <v>364</v>
      </c>
      <c r="H800" s="287">
        <v>0.5</v>
      </c>
      <c r="I800" s="288"/>
      <c r="J800" s="288"/>
      <c r="K800" s="289">
        <f>ROUND(P800*H800,2)</f>
        <v>0</v>
      </c>
      <c r="L800" s="285" t="s">
        <v>144</v>
      </c>
      <c r="M800" s="43"/>
      <c r="N800" s="290" t="s">
        <v>1</v>
      </c>
      <c r="O800" s="241" t="s">
        <v>40</v>
      </c>
      <c r="P800" s="242">
        <f>I800+J800</f>
        <v>0</v>
      </c>
      <c r="Q800" s="242">
        <f>ROUND(I800*H800,2)</f>
        <v>0</v>
      </c>
      <c r="R800" s="242">
        <f>ROUND(J800*H800,2)</f>
        <v>0</v>
      </c>
      <c r="S800" s="90"/>
      <c r="T800" s="243">
        <f>S800*H800</f>
        <v>0</v>
      </c>
      <c r="U800" s="243">
        <v>0</v>
      </c>
      <c r="V800" s="243">
        <f>U800*H800</f>
        <v>0</v>
      </c>
      <c r="W800" s="243">
        <v>0</v>
      </c>
      <c r="X800" s="244">
        <f>W800*H800</f>
        <v>0</v>
      </c>
      <c r="Y800" s="37"/>
      <c r="Z800" s="37"/>
      <c r="AA800" s="37"/>
      <c r="AB800" s="37"/>
      <c r="AC800" s="37"/>
      <c r="AD800" s="37"/>
      <c r="AE800" s="37"/>
      <c r="AR800" s="245" t="s">
        <v>146</v>
      </c>
      <c r="AT800" s="245" t="s">
        <v>409</v>
      </c>
      <c r="AU800" s="245" t="s">
        <v>85</v>
      </c>
      <c r="AY800" s="16" t="s">
        <v>139</v>
      </c>
      <c r="BE800" s="246">
        <f>IF(O800="základní",K800,0)</f>
        <v>0</v>
      </c>
      <c r="BF800" s="246">
        <f>IF(O800="snížená",K800,0)</f>
        <v>0</v>
      </c>
      <c r="BG800" s="246">
        <f>IF(O800="zákl. přenesená",K800,0)</f>
        <v>0</v>
      </c>
      <c r="BH800" s="246">
        <f>IF(O800="sníž. přenesená",K800,0)</f>
        <v>0</v>
      </c>
      <c r="BI800" s="246">
        <f>IF(O800="nulová",K800,0)</f>
        <v>0</v>
      </c>
      <c r="BJ800" s="16" t="s">
        <v>85</v>
      </c>
      <c r="BK800" s="246">
        <f>ROUND(P800*H800,2)</f>
        <v>0</v>
      </c>
      <c r="BL800" s="16" t="s">
        <v>146</v>
      </c>
      <c r="BM800" s="245" t="s">
        <v>1097</v>
      </c>
    </row>
    <row r="801" s="2" customFormat="1">
      <c r="A801" s="37"/>
      <c r="B801" s="38"/>
      <c r="C801" s="39"/>
      <c r="D801" s="247" t="s">
        <v>148</v>
      </c>
      <c r="E801" s="39"/>
      <c r="F801" s="248" t="s">
        <v>811</v>
      </c>
      <c r="G801" s="39"/>
      <c r="H801" s="39"/>
      <c r="I801" s="144"/>
      <c r="J801" s="144"/>
      <c r="K801" s="39"/>
      <c r="L801" s="39"/>
      <c r="M801" s="43"/>
      <c r="N801" s="249"/>
      <c r="O801" s="250"/>
      <c r="P801" s="90"/>
      <c r="Q801" s="90"/>
      <c r="R801" s="90"/>
      <c r="S801" s="90"/>
      <c r="T801" s="90"/>
      <c r="U801" s="90"/>
      <c r="V801" s="90"/>
      <c r="W801" s="90"/>
      <c r="X801" s="91"/>
      <c r="Y801" s="37"/>
      <c r="Z801" s="37"/>
      <c r="AA801" s="37"/>
      <c r="AB801" s="37"/>
      <c r="AC801" s="37"/>
      <c r="AD801" s="37"/>
      <c r="AE801" s="37"/>
      <c r="AT801" s="16" t="s">
        <v>148</v>
      </c>
      <c r="AU801" s="16" t="s">
        <v>85</v>
      </c>
    </row>
    <row r="802" s="13" customFormat="1">
      <c r="A802" s="13"/>
      <c r="B802" s="261"/>
      <c r="C802" s="262"/>
      <c r="D802" s="247" t="s">
        <v>149</v>
      </c>
      <c r="E802" s="263" t="s">
        <v>1</v>
      </c>
      <c r="F802" s="264" t="s">
        <v>1079</v>
      </c>
      <c r="G802" s="262"/>
      <c r="H802" s="265">
        <v>0.5</v>
      </c>
      <c r="I802" s="266"/>
      <c r="J802" s="266"/>
      <c r="K802" s="262"/>
      <c r="L802" s="262"/>
      <c r="M802" s="267"/>
      <c r="N802" s="268"/>
      <c r="O802" s="269"/>
      <c r="P802" s="269"/>
      <c r="Q802" s="269"/>
      <c r="R802" s="269"/>
      <c r="S802" s="269"/>
      <c r="T802" s="269"/>
      <c r="U802" s="269"/>
      <c r="V802" s="269"/>
      <c r="W802" s="269"/>
      <c r="X802" s="270"/>
      <c r="Y802" s="13"/>
      <c r="Z802" s="13"/>
      <c r="AA802" s="13"/>
      <c r="AB802" s="13"/>
      <c r="AC802" s="13"/>
      <c r="AD802" s="13"/>
      <c r="AE802" s="13"/>
      <c r="AT802" s="271" t="s">
        <v>149</v>
      </c>
      <c r="AU802" s="271" t="s">
        <v>85</v>
      </c>
      <c r="AV802" s="13" t="s">
        <v>87</v>
      </c>
      <c r="AW802" s="13" t="s">
        <v>5</v>
      </c>
      <c r="AX802" s="13" t="s">
        <v>77</v>
      </c>
      <c r="AY802" s="271" t="s">
        <v>139</v>
      </c>
    </row>
    <row r="803" s="14" customFormat="1">
      <c r="A803" s="14"/>
      <c r="B803" s="272"/>
      <c r="C803" s="273"/>
      <c r="D803" s="247" t="s">
        <v>149</v>
      </c>
      <c r="E803" s="274" t="s">
        <v>1</v>
      </c>
      <c r="F803" s="275" t="s">
        <v>154</v>
      </c>
      <c r="G803" s="273"/>
      <c r="H803" s="276">
        <v>0.5</v>
      </c>
      <c r="I803" s="277"/>
      <c r="J803" s="277"/>
      <c r="K803" s="273"/>
      <c r="L803" s="273"/>
      <c r="M803" s="278"/>
      <c r="N803" s="291"/>
      <c r="O803" s="292"/>
      <c r="P803" s="292"/>
      <c r="Q803" s="292"/>
      <c r="R803" s="292"/>
      <c r="S803" s="292"/>
      <c r="T803" s="292"/>
      <c r="U803" s="292"/>
      <c r="V803" s="292"/>
      <c r="W803" s="292"/>
      <c r="X803" s="293"/>
      <c r="Y803" s="14"/>
      <c r="Z803" s="14"/>
      <c r="AA803" s="14"/>
      <c r="AB803" s="14"/>
      <c r="AC803" s="14"/>
      <c r="AD803" s="14"/>
      <c r="AE803" s="14"/>
      <c r="AT803" s="282" t="s">
        <v>149</v>
      </c>
      <c r="AU803" s="282" t="s">
        <v>85</v>
      </c>
      <c r="AV803" s="14" t="s">
        <v>146</v>
      </c>
      <c r="AW803" s="14" t="s">
        <v>5</v>
      </c>
      <c r="AX803" s="14" t="s">
        <v>85</v>
      </c>
      <c r="AY803" s="282" t="s">
        <v>139</v>
      </c>
    </row>
    <row r="804" s="2" customFormat="1" ht="6.96" customHeight="1">
      <c r="A804" s="37"/>
      <c r="B804" s="65"/>
      <c r="C804" s="66"/>
      <c r="D804" s="66"/>
      <c r="E804" s="66"/>
      <c r="F804" s="66"/>
      <c r="G804" s="66"/>
      <c r="H804" s="66"/>
      <c r="I804" s="184"/>
      <c r="J804" s="184"/>
      <c r="K804" s="66"/>
      <c r="L804" s="66"/>
      <c r="M804" s="43"/>
      <c r="N804" s="37"/>
      <c r="P804" s="37"/>
      <c r="Q804" s="37"/>
      <c r="R804" s="37"/>
      <c r="S804" s="37"/>
      <c r="T804" s="37"/>
      <c r="U804" s="37"/>
      <c r="V804" s="37"/>
      <c r="W804" s="37"/>
      <c r="X804" s="37"/>
      <c r="Y804" s="37"/>
      <c r="Z804" s="37"/>
      <c r="AA804" s="37"/>
      <c r="AB804" s="37"/>
      <c r="AC804" s="37"/>
      <c r="AD804" s="37"/>
      <c r="AE804" s="37"/>
    </row>
  </sheetData>
  <sheetProtection sheet="1" autoFilter="0" formatColumns="0" formatRows="0" objects="1" scenarios="1" spinCount="100000" saltValue="z31KxcZ8Onp8SMoKGgirsZDsDTw2JY6zc3ao43967meeIibz+mDA5gvRjrBp7etTUPY/hqrdmgtp4abGO8D/kw==" hashValue="UvqI0wbYdAtyn7Gj8CXyTkhNEXFeWsPZWTwFocGSTlwgNa1o3PfQ5vcOaQ+0b7L7ovck9exMBhoEhAohUQJ9Vg==" algorithmName="SHA-512" password="CC35"/>
  <autoFilter ref="C120:L803"/>
  <mergeCells count="9">
    <mergeCell ref="E7:H7"/>
    <mergeCell ref="E9:H9"/>
    <mergeCell ref="E18:H18"/>
    <mergeCell ref="E27:H27"/>
    <mergeCell ref="E85:H85"/>
    <mergeCell ref="E87:H87"/>
    <mergeCell ref="E111:H111"/>
    <mergeCell ref="E113:H11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93</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103</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16.5" customHeight="1">
      <c r="B7" s="19"/>
      <c r="E7" s="143" t="str">
        <f>'Rekapitulace stavby'!K6</f>
        <v>Oprava staničních kolejí v žst. Všetaty</v>
      </c>
      <c r="F7" s="142"/>
      <c r="G7" s="142"/>
      <c r="H7" s="142"/>
      <c r="I7" s="136"/>
      <c r="J7" s="136"/>
      <c r="M7" s="19"/>
    </row>
    <row r="8" s="2" customFormat="1" ht="12" customHeight="1">
      <c r="A8" s="37"/>
      <c r="B8" s="43"/>
      <c r="C8" s="37"/>
      <c r="D8" s="142" t="s">
        <v>104</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1098</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30. 7. 2020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106</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107</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ROUND(K121,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ROUND((SUM(BE121:BE432)),  2)</f>
        <v>0</v>
      </c>
      <c r="G35" s="37"/>
      <c r="H35" s="37"/>
      <c r="I35" s="163">
        <v>0.20999999999999999</v>
      </c>
      <c r="J35" s="144"/>
      <c r="K35" s="157">
        <f>ROUND(((SUM(BE121:BE432))*I35),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ROUND((SUM(BF121:BF432)),  2)</f>
        <v>0</v>
      </c>
      <c r="G36" s="37"/>
      <c r="H36" s="37"/>
      <c r="I36" s="163">
        <v>0.14999999999999999</v>
      </c>
      <c r="J36" s="144"/>
      <c r="K36" s="157">
        <f>ROUND(((SUM(BF121:BF432))*I36),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ROUND((SUM(BG121:BG432)),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ROUND((SUM(BH121:BH432)),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ROUND((SUM(BI121:BI432)),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108</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16.5" customHeight="1">
      <c r="A85" s="37"/>
      <c r="B85" s="38"/>
      <c r="C85" s="39"/>
      <c r="D85" s="39"/>
      <c r="E85" s="188" t="str">
        <f>E7</f>
        <v>Oprava staničních kolejí v žst. Všetaty</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104</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O3 - Oprava P2929</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30. 7. 2020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109</v>
      </c>
      <c r="D94" s="191"/>
      <c r="E94" s="191"/>
      <c r="F94" s="191"/>
      <c r="G94" s="191"/>
      <c r="H94" s="191"/>
      <c r="I94" s="192" t="s">
        <v>110</v>
      </c>
      <c r="J94" s="192" t="s">
        <v>111</v>
      </c>
      <c r="K94" s="193" t="s">
        <v>112</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113</v>
      </c>
      <c r="D96" s="39"/>
      <c r="E96" s="39"/>
      <c r="F96" s="39"/>
      <c r="G96" s="39"/>
      <c r="H96" s="39"/>
      <c r="I96" s="195">
        <f>Q121</f>
        <v>0</v>
      </c>
      <c r="J96" s="195">
        <f>R121</f>
        <v>0</v>
      </c>
      <c r="K96" s="109">
        <f>K121</f>
        <v>0</v>
      </c>
      <c r="L96" s="39"/>
      <c r="M96" s="62"/>
      <c r="S96" s="37"/>
      <c r="T96" s="37"/>
      <c r="U96" s="37"/>
      <c r="V96" s="37"/>
      <c r="W96" s="37"/>
      <c r="X96" s="37"/>
      <c r="Y96" s="37"/>
      <c r="Z96" s="37"/>
      <c r="AA96" s="37"/>
      <c r="AB96" s="37"/>
      <c r="AC96" s="37"/>
      <c r="AD96" s="37"/>
      <c r="AE96" s="37"/>
      <c r="AU96" s="16" t="s">
        <v>114</v>
      </c>
    </row>
    <row r="97" s="9" customFormat="1" ht="24.96" customHeight="1">
      <c r="A97" s="9"/>
      <c r="B97" s="196"/>
      <c r="C97" s="197"/>
      <c r="D97" s="198" t="s">
        <v>115</v>
      </c>
      <c r="E97" s="199"/>
      <c r="F97" s="199"/>
      <c r="G97" s="199"/>
      <c r="H97" s="199"/>
      <c r="I97" s="200">
        <f>Q122</f>
        <v>0</v>
      </c>
      <c r="J97" s="200">
        <f>R122</f>
        <v>0</v>
      </c>
      <c r="K97" s="201">
        <f>K122</f>
        <v>0</v>
      </c>
      <c r="L97" s="197"/>
      <c r="M97" s="202"/>
      <c r="S97" s="9"/>
      <c r="T97" s="9"/>
      <c r="U97" s="9"/>
      <c r="V97" s="9"/>
      <c r="W97" s="9"/>
      <c r="X97" s="9"/>
      <c r="Y97" s="9"/>
      <c r="Z97" s="9"/>
      <c r="AA97" s="9"/>
      <c r="AB97" s="9"/>
      <c r="AC97" s="9"/>
      <c r="AD97" s="9"/>
      <c r="AE97" s="9"/>
    </row>
    <row r="98" s="9" customFormat="1" ht="24.96" customHeight="1">
      <c r="A98" s="9"/>
      <c r="B98" s="196"/>
      <c r="C98" s="197"/>
      <c r="D98" s="198" t="s">
        <v>116</v>
      </c>
      <c r="E98" s="199"/>
      <c r="F98" s="199"/>
      <c r="G98" s="199"/>
      <c r="H98" s="199"/>
      <c r="I98" s="200">
        <f>Q179</f>
        <v>0</v>
      </c>
      <c r="J98" s="200">
        <f>R179</f>
        <v>0</v>
      </c>
      <c r="K98" s="201">
        <f>K179</f>
        <v>0</v>
      </c>
      <c r="L98" s="197"/>
      <c r="M98" s="202"/>
      <c r="S98" s="9"/>
      <c r="T98" s="9"/>
      <c r="U98" s="9"/>
      <c r="V98" s="9"/>
      <c r="W98" s="9"/>
      <c r="X98" s="9"/>
      <c r="Y98" s="9"/>
      <c r="Z98" s="9"/>
      <c r="AA98" s="9"/>
      <c r="AB98" s="9"/>
      <c r="AC98" s="9"/>
      <c r="AD98" s="9"/>
      <c r="AE98" s="9"/>
    </row>
    <row r="99" s="9" customFormat="1" ht="24.96" customHeight="1">
      <c r="A99" s="9"/>
      <c r="B99" s="196"/>
      <c r="C99" s="197"/>
      <c r="D99" s="198" t="s">
        <v>117</v>
      </c>
      <c r="E99" s="199"/>
      <c r="F99" s="199"/>
      <c r="G99" s="199"/>
      <c r="H99" s="199"/>
      <c r="I99" s="200">
        <f>Q232</f>
        <v>0</v>
      </c>
      <c r="J99" s="200">
        <f>R232</f>
        <v>0</v>
      </c>
      <c r="K99" s="201">
        <f>K232</f>
        <v>0</v>
      </c>
      <c r="L99" s="197"/>
      <c r="M99" s="202"/>
      <c r="S99" s="9"/>
      <c r="T99" s="9"/>
      <c r="U99" s="9"/>
      <c r="V99" s="9"/>
      <c r="W99" s="9"/>
      <c r="X99" s="9"/>
      <c r="Y99" s="9"/>
      <c r="Z99" s="9"/>
      <c r="AA99" s="9"/>
      <c r="AB99" s="9"/>
      <c r="AC99" s="9"/>
      <c r="AD99" s="9"/>
      <c r="AE99" s="9"/>
    </row>
    <row r="100" s="9" customFormat="1" ht="24.96" customHeight="1">
      <c r="A100" s="9"/>
      <c r="B100" s="196"/>
      <c r="C100" s="197"/>
      <c r="D100" s="198" t="s">
        <v>118</v>
      </c>
      <c r="E100" s="199"/>
      <c r="F100" s="199"/>
      <c r="G100" s="199"/>
      <c r="H100" s="199"/>
      <c r="I100" s="200">
        <f>Q376</f>
        <v>0</v>
      </c>
      <c r="J100" s="200">
        <f>R376</f>
        <v>0</v>
      </c>
      <c r="K100" s="201">
        <f>K376</f>
        <v>0</v>
      </c>
      <c r="L100" s="197"/>
      <c r="M100" s="202"/>
      <c r="S100" s="9"/>
      <c r="T100" s="9"/>
      <c r="U100" s="9"/>
      <c r="V100" s="9"/>
      <c r="W100" s="9"/>
      <c r="X100" s="9"/>
      <c r="Y100" s="9"/>
      <c r="Z100" s="9"/>
      <c r="AA100" s="9"/>
      <c r="AB100" s="9"/>
      <c r="AC100" s="9"/>
      <c r="AD100" s="9"/>
      <c r="AE100" s="9"/>
    </row>
    <row r="101" s="9" customFormat="1" ht="24.96" customHeight="1">
      <c r="A101" s="9"/>
      <c r="B101" s="196"/>
      <c r="C101" s="197"/>
      <c r="D101" s="198" t="s">
        <v>119</v>
      </c>
      <c r="E101" s="199"/>
      <c r="F101" s="199"/>
      <c r="G101" s="199"/>
      <c r="H101" s="199"/>
      <c r="I101" s="200">
        <f>Q389</f>
        <v>0</v>
      </c>
      <c r="J101" s="200">
        <f>R389</f>
        <v>0</v>
      </c>
      <c r="K101" s="201">
        <f>K389</f>
        <v>0</v>
      </c>
      <c r="L101" s="197"/>
      <c r="M101" s="202"/>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144"/>
      <c r="J102" s="144"/>
      <c r="K102" s="39"/>
      <c r="L102" s="39"/>
      <c r="M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184"/>
      <c r="J103" s="184"/>
      <c r="K103" s="66"/>
      <c r="L103" s="66"/>
      <c r="M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187"/>
      <c r="J107" s="187"/>
      <c r="K107" s="68"/>
      <c r="L107" s="68"/>
      <c r="M107" s="62"/>
      <c r="S107" s="37"/>
      <c r="T107" s="37"/>
      <c r="U107" s="37"/>
      <c r="V107" s="37"/>
      <c r="W107" s="37"/>
      <c r="X107" s="37"/>
      <c r="Y107" s="37"/>
      <c r="Z107" s="37"/>
      <c r="AA107" s="37"/>
      <c r="AB107" s="37"/>
      <c r="AC107" s="37"/>
      <c r="AD107" s="37"/>
      <c r="AE107" s="37"/>
    </row>
    <row r="108" s="2" customFormat="1" ht="24.96" customHeight="1">
      <c r="A108" s="37"/>
      <c r="B108" s="38"/>
      <c r="C108" s="22" t="s">
        <v>120</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6.5" customHeight="1">
      <c r="A111" s="37"/>
      <c r="B111" s="38"/>
      <c r="C111" s="39"/>
      <c r="D111" s="39"/>
      <c r="E111" s="188" t="str">
        <f>E7</f>
        <v>Oprava staničních kolejí v žst. Všetaty</v>
      </c>
      <c r="F111" s="31"/>
      <c r="G111" s="31"/>
      <c r="H111" s="31"/>
      <c r="I111" s="144"/>
      <c r="J111" s="144"/>
      <c r="K111" s="39"/>
      <c r="L111" s="39"/>
      <c r="M111" s="62"/>
      <c r="S111" s="37"/>
      <c r="T111" s="37"/>
      <c r="U111" s="37"/>
      <c r="V111" s="37"/>
      <c r="W111" s="37"/>
      <c r="X111" s="37"/>
      <c r="Y111" s="37"/>
      <c r="Z111" s="37"/>
      <c r="AA111" s="37"/>
      <c r="AB111" s="37"/>
      <c r="AC111" s="37"/>
      <c r="AD111" s="37"/>
      <c r="AE111" s="37"/>
    </row>
    <row r="112" s="2" customFormat="1" ht="12" customHeight="1">
      <c r="A112" s="37"/>
      <c r="B112" s="38"/>
      <c r="C112" s="31" t="s">
        <v>104</v>
      </c>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O3 - Oprava P2929</v>
      </c>
      <c r="F113" s="39"/>
      <c r="G113" s="39"/>
      <c r="H113" s="39"/>
      <c r="I113" s="144"/>
      <c r="J113" s="144"/>
      <c r="K113" s="39"/>
      <c r="L113" s="39"/>
      <c r="M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4"/>
      <c r="J114" s="144"/>
      <c r="K114" s="39"/>
      <c r="L114" s="39"/>
      <c r="M114" s="62"/>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147" t="s">
        <v>23</v>
      </c>
      <c r="J115" s="149" t="str">
        <f>IF(J12="","",J12)</f>
        <v>30. 7. 2020</v>
      </c>
      <c r="K115" s="39"/>
      <c r="L115" s="39"/>
      <c r="M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4"/>
      <c r="J116" s="144"/>
      <c r="K116" s="39"/>
      <c r="L116" s="39"/>
      <c r="M116" s="62"/>
      <c r="S116" s="37"/>
      <c r="T116" s="37"/>
      <c r="U116" s="37"/>
      <c r="V116" s="37"/>
      <c r="W116" s="37"/>
      <c r="X116" s="37"/>
      <c r="Y116" s="37"/>
      <c r="Z116" s="37"/>
      <c r="AA116" s="37"/>
      <c r="AB116" s="37"/>
      <c r="AC116" s="37"/>
      <c r="AD116" s="37"/>
      <c r="AE116" s="37"/>
    </row>
    <row r="117" s="2" customFormat="1" ht="15.15" customHeight="1">
      <c r="A117" s="37"/>
      <c r="B117" s="38"/>
      <c r="C117" s="31" t="s">
        <v>25</v>
      </c>
      <c r="D117" s="39"/>
      <c r="E117" s="39"/>
      <c r="F117" s="26" t="str">
        <f>E15</f>
        <v>Ing.Toláš Josef</v>
      </c>
      <c r="G117" s="39"/>
      <c r="H117" s="39"/>
      <c r="I117" s="147" t="s">
        <v>31</v>
      </c>
      <c r="J117" s="189" t="str">
        <f>E21</f>
        <v xml:space="preserve"> </v>
      </c>
      <c r="K117" s="39"/>
      <c r="L117" s="39"/>
      <c r="M117" s="62"/>
      <c r="S117" s="37"/>
      <c r="T117" s="37"/>
      <c r="U117" s="37"/>
      <c r="V117" s="37"/>
      <c r="W117" s="37"/>
      <c r="X117" s="37"/>
      <c r="Y117" s="37"/>
      <c r="Z117" s="37"/>
      <c r="AA117" s="37"/>
      <c r="AB117" s="37"/>
      <c r="AC117" s="37"/>
      <c r="AD117" s="37"/>
      <c r="AE117" s="37"/>
    </row>
    <row r="118" s="2" customFormat="1" ht="15.15" customHeight="1">
      <c r="A118" s="37"/>
      <c r="B118" s="38"/>
      <c r="C118" s="31" t="s">
        <v>29</v>
      </c>
      <c r="D118" s="39"/>
      <c r="E118" s="39"/>
      <c r="F118" s="26" t="str">
        <f>IF(E18="","",E18)</f>
        <v>Vyplň údaj</v>
      </c>
      <c r="G118" s="39"/>
      <c r="H118" s="39"/>
      <c r="I118" s="147" t="s">
        <v>32</v>
      </c>
      <c r="J118" s="189" t="str">
        <f>E24</f>
        <v>Šubr Pavel</v>
      </c>
      <c r="K118" s="39"/>
      <c r="L118" s="39"/>
      <c r="M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4"/>
      <c r="J119" s="144"/>
      <c r="K119" s="39"/>
      <c r="L119" s="39"/>
      <c r="M119" s="62"/>
      <c r="S119" s="37"/>
      <c r="T119" s="37"/>
      <c r="U119" s="37"/>
      <c r="V119" s="37"/>
      <c r="W119" s="37"/>
      <c r="X119" s="37"/>
      <c r="Y119" s="37"/>
      <c r="Z119" s="37"/>
      <c r="AA119" s="37"/>
      <c r="AB119" s="37"/>
      <c r="AC119" s="37"/>
      <c r="AD119" s="37"/>
      <c r="AE119" s="37"/>
    </row>
    <row r="120" s="10" customFormat="1" ht="29.28" customHeight="1">
      <c r="A120" s="203"/>
      <c r="B120" s="204"/>
      <c r="C120" s="205" t="s">
        <v>121</v>
      </c>
      <c r="D120" s="206" t="s">
        <v>60</v>
      </c>
      <c r="E120" s="206" t="s">
        <v>56</v>
      </c>
      <c r="F120" s="206" t="s">
        <v>57</v>
      </c>
      <c r="G120" s="206" t="s">
        <v>122</v>
      </c>
      <c r="H120" s="206" t="s">
        <v>123</v>
      </c>
      <c r="I120" s="207" t="s">
        <v>124</v>
      </c>
      <c r="J120" s="207" t="s">
        <v>125</v>
      </c>
      <c r="K120" s="206" t="s">
        <v>112</v>
      </c>
      <c r="L120" s="208" t="s">
        <v>126</v>
      </c>
      <c r="M120" s="209"/>
      <c r="N120" s="99" t="s">
        <v>1</v>
      </c>
      <c r="O120" s="100" t="s">
        <v>39</v>
      </c>
      <c r="P120" s="100" t="s">
        <v>127</v>
      </c>
      <c r="Q120" s="100" t="s">
        <v>128</v>
      </c>
      <c r="R120" s="100" t="s">
        <v>129</v>
      </c>
      <c r="S120" s="100" t="s">
        <v>130</v>
      </c>
      <c r="T120" s="100" t="s">
        <v>131</v>
      </c>
      <c r="U120" s="100" t="s">
        <v>132</v>
      </c>
      <c r="V120" s="100" t="s">
        <v>133</v>
      </c>
      <c r="W120" s="100" t="s">
        <v>134</v>
      </c>
      <c r="X120" s="101" t="s">
        <v>135</v>
      </c>
      <c r="Y120" s="203"/>
      <c r="Z120" s="203"/>
      <c r="AA120" s="203"/>
      <c r="AB120" s="203"/>
      <c r="AC120" s="203"/>
      <c r="AD120" s="203"/>
      <c r="AE120" s="203"/>
    </row>
    <row r="121" s="2" customFormat="1" ht="22.8" customHeight="1">
      <c r="A121" s="37"/>
      <c r="B121" s="38"/>
      <c r="C121" s="106" t="s">
        <v>136</v>
      </c>
      <c r="D121" s="39"/>
      <c r="E121" s="39"/>
      <c r="F121" s="39"/>
      <c r="G121" s="39"/>
      <c r="H121" s="39"/>
      <c r="I121" s="144"/>
      <c r="J121" s="144"/>
      <c r="K121" s="210">
        <f>BK121</f>
        <v>0</v>
      </c>
      <c r="L121" s="39"/>
      <c r="M121" s="43"/>
      <c r="N121" s="102"/>
      <c r="O121" s="211"/>
      <c r="P121" s="103"/>
      <c r="Q121" s="212">
        <f>Q122+Q179+Q232+Q376+Q389</f>
        <v>0</v>
      </c>
      <c r="R121" s="212">
        <f>R122+R179+R232+R376+R389</f>
        <v>0</v>
      </c>
      <c r="S121" s="103"/>
      <c r="T121" s="213">
        <f>T122+T179+T232+T376+T389</f>
        <v>0</v>
      </c>
      <c r="U121" s="103"/>
      <c r="V121" s="213">
        <f>V122+V179+V232+V376+V389</f>
        <v>126.98487999999999</v>
      </c>
      <c r="W121" s="103"/>
      <c r="X121" s="214">
        <f>X122+X179+X232+X376+X389</f>
        <v>0</v>
      </c>
      <c r="Y121" s="37"/>
      <c r="Z121" s="37"/>
      <c r="AA121" s="37"/>
      <c r="AB121" s="37"/>
      <c r="AC121" s="37"/>
      <c r="AD121" s="37"/>
      <c r="AE121" s="37"/>
      <c r="AT121" s="16" t="s">
        <v>76</v>
      </c>
      <c r="AU121" s="16" t="s">
        <v>114</v>
      </c>
      <c r="BK121" s="215">
        <f>BK122+BK179+BK232+BK376+BK389</f>
        <v>0</v>
      </c>
    </row>
    <row r="122" s="11" customFormat="1" ht="25.92" customHeight="1">
      <c r="A122" s="11"/>
      <c r="B122" s="216"/>
      <c r="C122" s="217"/>
      <c r="D122" s="218" t="s">
        <v>76</v>
      </c>
      <c r="E122" s="219" t="s">
        <v>137</v>
      </c>
      <c r="F122" s="219" t="s">
        <v>138</v>
      </c>
      <c r="G122" s="217"/>
      <c r="H122" s="217"/>
      <c r="I122" s="220"/>
      <c r="J122" s="220"/>
      <c r="K122" s="221">
        <f>BK122</f>
        <v>0</v>
      </c>
      <c r="L122" s="217"/>
      <c r="M122" s="222"/>
      <c r="N122" s="223"/>
      <c r="O122" s="224"/>
      <c r="P122" s="224"/>
      <c r="Q122" s="225">
        <f>SUM(Q123:Q178)</f>
        <v>0</v>
      </c>
      <c r="R122" s="225">
        <f>SUM(R123:R178)</f>
        <v>0</v>
      </c>
      <c r="S122" s="224"/>
      <c r="T122" s="226">
        <f>SUM(T123:T178)</f>
        <v>0</v>
      </c>
      <c r="U122" s="224"/>
      <c r="V122" s="226">
        <f>SUM(V123:V178)</f>
        <v>6.582720000000001</v>
      </c>
      <c r="W122" s="224"/>
      <c r="X122" s="227">
        <f>SUM(X123:X178)</f>
        <v>0</v>
      </c>
      <c r="Y122" s="11"/>
      <c r="Z122" s="11"/>
      <c r="AA122" s="11"/>
      <c r="AB122" s="11"/>
      <c r="AC122" s="11"/>
      <c r="AD122" s="11"/>
      <c r="AE122" s="11"/>
      <c r="AR122" s="228" t="s">
        <v>85</v>
      </c>
      <c r="AT122" s="229" t="s">
        <v>76</v>
      </c>
      <c r="AU122" s="229" t="s">
        <v>77</v>
      </c>
      <c r="AY122" s="228" t="s">
        <v>139</v>
      </c>
      <c r="BK122" s="230">
        <f>SUM(BK123:BK178)</f>
        <v>0</v>
      </c>
    </row>
    <row r="123" s="2" customFormat="1" ht="21.75" customHeight="1">
      <c r="A123" s="37"/>
      <c r="B123" s="38"/>
      <c r="C123" s="231" t="s">
        <v>85</v>
      </c>
      <c r="D123" s="231" t="s">
        <v>140</v>
      </c>
      <c r="E123" s="232" t="s">
        <v>1099</v>
      </c>
      <c r="F123" s="233" t="s">
        <v>1100</v>
      </c>
      <c r="G123" s="234" t="s">
        <v>143</v>
      </c>
      <c r="H123" s="235">
        <v>80</v>
      </c>
      <c r="I123" s="236"/>
      <c r="J123" s="237"/>
      <c r="K123" s="238">
        <f>ROUND(P123*H123,2)</f>
        <v>0</v>
      </c>
      <c r="L123" s="233" t="s">
        <v>144</v>
      </c>
      <c r="M123" s="239"/>
      <c r="N123" s="240" t="s">
        <v>1</v>
      </c>
      <c r="O123" s="241" t="s">
        <v>40</v>
      </c>
      <c r="P123" s="242">
        <f>I123+J123</f>
        <v>0</v>
      </c>
      <c r="Q123" s="242">
        <f>ROUND(I123*H123,2)</f>
        <v>0</v>
      </c>
      <c r="R123" s="242">
        <f>ROUND(J123*H123,2)</f>
        <v>0</v>
      </c>
      <c r="S123" s="90"/>
      <c r="T123" s="243">
        <f>S123*H123</f>
        <v>0</v>
      </c>
      <c r="U123" s="243">
        <v>0.06003</v>
      </c>
      <c r="V123" s="243">
        <f>U123*H123</f>
        <v>4.8024000000000004</v>
      </c>
      <c r="W123" s="243">
        <v>0</v>
      </c>
      <c r="X123" s="244">
        <f>W123*H123</f>
        <v>0</v>
      </c>
      <c r="Y123" s="37"/>
      <c r="Z123" s="37"/>
      <c r="AA123" s="37"/>
      <c r="AB123" s="37"/>
      <c r="AC123" s="37"/>
      <c r="AD123" s="37"/>
      <c r="AE123" s="37"/>
      <c r="AR123" s="245" t="s">
        <v>165</v>
      </c>
      <c r="AT123" s="245" t="s">
        <v>140</v>
      </c>
      <c r="AU123" s="245" t="s">
        <v>85</v>
      </c>
      <c r="AY123" s="16" t="s">
        <v>139</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165</v>
      </c>
      <c r="BM123" s="245" t="s">
        <v>1101</v>
      </c>
    </row>
    <row r="124" s="2" customFormat="1">
      <c r="A124" s="37"/>
      <c r="B124" s="38"/>
      <c r="C124" s="39"/>
      <c r="D124" s="247" t="s">
        <v>148</v>
      </c>
      <c r="E124" s="39"/>
      <c r="F124" s="248" t="s">
        <v>1100</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148</v>
      </c>
      <c r="AU124" s="16" t="s">
        <v>85</v>
      </c>
    </row>
    <row r="125" s="12" customFormat="1">
      <c r="A125" s="12"/>
      <c r="B125" s="251"/>
      <c r="C125" s="252"/>
      <c r="D125" s="247" t="s">
        <v>149</v>
      </c>
      <c r="E125" s="253" t="s">
        <v>1</v>
      </c>
      <c r="F125" s="254" t="s">
        <v>1102</v>
      </c>
      <c r="G125" s="252"/>
      <c r="H125" s="253" t="s">
        <v>1</v>
      </c>
      <c r="I125" s="255"/>
      <c r="J125" s="255"/>
      <c r="K125" s="252"/>
      <c r="L125" s="252"/>
      <c r="M125" s="256"/>
      <c r="N125" s="257"/>
      <c r="O125" s="258"/>
      <c r="P125" s="258"/>
      <c r="Q125" s="258"/>
      <c r="R125" s="258"/>
      <c r="S125" s="258"/>
      <c r="T125" s="258"/>
      <c r="U125" s="258"/>
      <c r="V125" s="258"/>
      <c r="W125" s="258"/>
      <c r="X125" s="259"/>
      <c r="Y125" s="12"/>
      <c r="Z125" s="12"/>
      <c r="AA125" s="12"/>
      <c r="AB125" s="12"/>
      <c r="AC125" s="12"/>
      <c r="AD125" s="12"/>
      <c r="AE125" s="12"/>
      <c r="AT125" s="260" t="s">
        <v>149</v>
      </c>
      <c r="AU125" s="260" t="s">
        <v>85</v>
      </c>
      <c r="AV125" s="12" t="s">
        <v>85</v>
      </c>
      <c r="AW125" s="12" t="s">
        <v>5</v>
      </c>
      <c r="AX125" s="12" t="s">
        <v>77</v>
      </c>
      <c r="AY125" s="260" t="s">
        <v>139</v>
      </c>
    </row>
    <row r="126" s="13" customFormat="1">
      <c r="A126" s="13"/>
      <c r="B126" s="261"/>
      <c r="C126" s="262"/>
      <c r="D126" s="247" t="s">
        <v>149</v>
      </c>
      <c r="E126" s="263" t="s">
        <v>1</v>
      </c>
      <c r="F126" s="264" t="s">
        <v>1103</v>
      </c>
      <c r="G126" s="262"/>
      <c r="H126" s="265">
        <v>40</v>
      </c>
      <c r="I126" s="266"/>
      <c r="J126" s="266"/>
      <c r="K126" s="262"/>
      <c r="L126" s="262"/>
      <c r="M126" s="267"/>
      <c r="N126" s="268"/>
      <c r="O126" s="269"/>
      <c r="P126" s="269"/>
      <c r="Q126" s="269"/>
      <c r="R126" s="269"/>
      <c r="S126" s="269"/>
      <c r="T126" s="269"/>
      <c r="U126" s="269"/>
      <c r="V126" s="269"/>
      <c r="W126" s="269"/>
      <c r="X126" s="270"/>
      <c r="Y126" s="13"/>
      <c r="Z126" s="13"/>
      <c r="AA126" s="13"/>
      <c r="AB126" s="13"/>
      <c r="AC126" s="13"/>
      <c r="AD126" s="13"/>
      <c r="AE126" s="13"/>
      <c r="AT126" s="271" t="s">
        <v>149</v>
      </c>
      <c r="AU126" s="271" t="s">
        <v>85</v>
      </c>
      <c r="AV126" s="13" t="s">
        <v>87</v>
      </c>
      <c r="AW126" s="13" t="s">
        <v>5</v>
      </c>
      <c r="AX126" s="13" t="s">
        <v>77</v>
      </c>
      <c r="AY126" s="271" t="s">
        <v>139</v>
      </c>
    </row>
    <row r="127" s="12" customFormat="1">
      <c r="A127" s="12"/>
      <c r="B127" s="251"/>
      <c r="C127" s="252"/>
      <c r="D127" s="247" t="s">
        <v>149</v>
      </c>
      <c r="E127" s="253" t="s">
        <v>1</v>
      </c>
      <c r="F127" s="254" t="s">
        <v>1104</v>
      </c>
      <c r="G127" s="252"/>
      <c r="H127" s="253" t="s">
        <v>1</v>
      </c>
      <c r="I127" s="255"/>
      <c r="J127" s="255"/>
      <c r="K127" s="252"/>
      <c r="L127" s="252"/>
      <c r="M127" s="256"/>
      <c r="N127" s="257"/>
      <c r="O127" s="258"/>
      <c r="P127" s="258"/>
      <c r="Q127" s="258"/>
      <c r="R127" s="258"/>
      <c r="S127" s="258"/>
      <c r="T127" s="258"/>
      <c r="U127" s="258"/>
      <c r="V127" s="258"/>
      <c r="W127" s="258"/>
      <c r="X127" s="259"/>
      <c r="Y127" s="12"/>
      <c r="Z127" s="12"/>
      <c r="AA127" s="12"/>
      <c r="AB127" s="12"/>
      <c r="AC127" s="12"/>
      <c r="AD127" s="12"/>
      <c r="AE127" s="12"/>
      <c r="AT127" s="260" t="s">
        <v>149</v>
      </c>
      <c r="AU127" s="260" t="s">
        <v>85</v>
      </c>
      <c r="AV127" s="12" t="s">
        <v>85</v>
      </c>
      <c r="AW127" s="12" t="s">
        <v>5</v>
      </c>
      <c r="AX127" s="12" t="s">
        <v>77</v>
      </c>
      <c r="AY127" s="260" t="s">
        <v>139</v>
      </c>
    </row>
    <row r="128" s="13" customFormat="1">
      <c r="A128" s="13"/>
      <c r="B128" s="261"/>
      <c r="C128" s="262"/>
      <c r="D128" s="247" t="s">
        <v>149</v>
      </c>
      <c r="E128" s="263" t="s">
        <v>1</v>
      </c>
      <c r="F128" s="264" t="s">
        <v>1103</v>
      </c>
      <c r="G128" s="262"/>
      <c r="H128" s="265">
        <v>40</v>
      </c>
      <c r="I128" s="266"/>
      <c r="J128" s="266"/>
      <c r="K128" s="262"/>
      <c r="L128" s="262"/>
      <c r="M128" s="267"/>
      <c r="N128" s="268"/>
      <c r="O128" s="269"/>
      <c r="P128" s="269"/>
      <c r="Q128" s="269"/>
      <c r="R128" s="269"/>
      <c r="S128" s="269"/>
      <c r="T128" s="269"/>
      <c r="U128" s="269"/>
      <c r="V128" s="269"/>
      <c r="W128" s="269"/>
      <c r="X128" s="270"/>
      <c r="Y128" s="13"/>
      <c r="Z128" s="13"/>
      <c r="AA128" s="13"/>
      <c r="AB128" s="13"/>
      <c r="AC128" s="13"/>
      <c r="AD128" s="13"/>
      <c r="AE128" s="13"/>
      <c r="AT128" s="271" t="s">
        <v>149</v>
      </c>
      <c r="AU128" s="271" t="s">
        <v>85</v>
      </c>
      <c r="AV128" s="13" t="s">
        <v>87</v>
      </c>
      <c r="AW128" s="13" t="s">
        <v>5</v>
      </c>
      <c r="AX128" s="13" t="s">
        <v>77</v>
      </c>
      <c r="AY128" s="271" t="s">
        <v>139</v>
      </c>
    </row>
    <row r="129" s="14" customFormat="1">
      <c r="A129" s="14"/>
      <c r="B129" s="272"/>
      <c r="C129" s="273"/>
      <c r="D129" s="247" t="s">
        <v>149</v>
      </c>
      <c r="E129" s="274" t="s">
        <v>1</v>
      </c>
      <c r="F129" s="275" t="s">
        <v>154</v>
      </c>
      <c r="G129" s="273"/>
      <c r="H129" s="276">
        <v>80</v>
      </c>
      <c r="I129" s="277"/>
      <c r="J129" s="277"/>
      <c r="K129" s="273"/>
      <c r="L129" s="273"/>
      <c r="M129" s="278"/>
      <c r="N129" s="279"/>
      <c r="O129" s="280"/>
      <c r="P129" s="280"/>
      <c r="Q129" s="280"/>
      <c r="R129" s="280"/>
      <c r="S129" s="280"/>
      <c r="T129" s="280"/>
      <c r="U129" s="280"/>
      <c r="V129" s="280"/>
      <c r="W129" s="280"/>
      <c r="X129" s="281"/>
      <c r="Y129" s="14"/>
      <c r="Z129" s="14"/>
      <c r="AA129" s="14"/>
      <c r="AB129" s="14"/>
      <c r="AC129" s="14"/>
      <c r="AD129" s="14"/>
      <c r="AE129" s="14"/>
      <c r="AT129" s="282" t="s">
        <v>149</v>
      </c>
      <c r="AU129" s="282" t="s">
        <v>85</v>
      </c>
      <c r="AV129" s="14" t="s">
        <v>146</v>
      </c>
      <c r="AW129" s="14" t="s">
        <v>5</v>
      </c>
      <c r="AX129" s="14" t="s">
        <v>85</v>
      </c>
      <c r="AY129" s="282" t="s">
        <v>139</v>
      </c>
    </row>
    <row r="130" s="12" customFormat="1">
      <c r="A130" s="12"/>
      <c r="B130" s="251"/>
      <c r="C130" s="252"/>
      <c r="D130" s="247" t="s">
        <v>149</v>
      </c>
      <c r="E130" s="253" t="s">
        <v>1</v>
      </c>
      <c r="F130" s="254" t="s">
        <v>155</v>
      </c>
      <c r="G130" s="252"/>
      <c r="H130" s="253" t="s">
        <v>1</v>
      </c>
      <c r="I130" s="255"/>
      <c r="J130" s="255"/>
      <c r="K130" s="252"/>
      <c r="L130" s="252"/>
      <c r="M130" s="256"/>
      <c r="N130" s="257"/>
      <c r="O130" s="258"/>
      <c r="P130" s="258"/>
      <c r="Q130" s="258"/>
      <c r="R130" s="258"/>
      <c r="S130" s="258"/>
      <c r="T130" s="258"/>
      <c r="U130" s="258"/>
      <c r="V130" s="258"/>
      <c r="W130" s="258"/>
      <c r="X130" s="259"/>
      <c r="Y130" s="12"/>
      <c r="Z130" s="12"/>
      <c r="AA130" s="12"/>
      <c r="AB130" s="12"/>
      <c r="AC130" s="12"/>
      <c r="AD130" s="12"/>
      <c r="AE130" s="12"/>
      <c r="AT130" s="260" t="s">
        <v>149</v>
      </c>
      <c r="AU130" s="260" t="s">
        <v>85</v>
      </c>
      <c r="AV130" s="12" t="s">
        <v>85</v>
      </c>
      <c r="AW130" s="12" t="s">
        <v>5</v>
      </c>
      <c r="AX130" s="12" t="s">
        <v>77</v>
      </c>
      <c r="AY130" s="260" t="s">
        <v>139</v>
      </c>
    </row>
    <row r="131" s="2" customFormat="1" ht="21.75" customHeight="1">
      <c r="A131" s="37"/>
      <c r="B131" s="38"/>
      <c r="C131" s="231" t="s">
        <v>87</v>
      </c>
      <c r="D131" s="231" t="s">
        <v>140</v>
      </c>
      <c r="E131" s="232" t="s">
        <v>845</v>
      </c>
      <c r="F131" s="233" t="s">
        <v>846</v>
      </c>
      <c r="G131" s="234" t="s">
        <v>164</v>
      </c>
      <c r="H131" s="235">
        <v>4</v>
      </c>
      <c r="I131" s="236"/>
      <c r="J131" s="237"/>
      <c r="K131" s="238">
        <f>ROUND(P131*H131,2)</f>
        <v>0</v>
      </c>
      <c r="L131" s="233" t="s">
        <v>144</v>
      </c>
      <c r="M131" s="239"/>
      <c r="N131" s="240" t="s">
        <v>1</v>
      </c>
      <c r="O131" s="241" t="s">
        <v>40</v>
      </c>
      <c r="P131" s="242">
        <f>I131+J131</f>
        <v>0</v>
      </c>
      <c r="Q131" s="242">
        <f>ROUND(I131*H131,2)</f>
        <v>0</v>
      </c>
      <c r="R131" s="242">
        <f>ROUND(J131*H131,2)</f>
        <v>0</v>
      </c>
      <c r="S131" s="90"/>
      <c r="T131" s="243">
        <f>S131*H131</f>
        <v>0</v>
      </c>
      <c r="U131" s="243">
        <v>0.25684000000000001</v>
      </c>
      <c r="V131" s="243">
        <f>U131*H131</f>
        <v>1.0273600000000001</v>
      </c>
      <c r="W131" s="243">
        <v>0</v>
      </c>
      <c r="X131" s="244">
        <f>W131*H131</f>
        <v>0</v>
      </c>
      <c r="Y131" s="37"/>
      <c r="Z131" s="37"/>
      <c r="AA131" s="37"/>
      <c r="AB131" s="37"/>
      <c r="AC131" s="37"/>
      <c r="AD131" s="37"/>
      <c r="AE131" s="37"/>
      <c r="AR131" s="245" t="s">
        <v>165</v>
      </c>
      <c r="AT131" s="245" t="s">
        <v>140</v>
      </c>
      <c r="AU131" s="245" t="s">
        <v>85</v>
      </c>
      <c r="AY131" s="16" t="s">
        <v>139</v>
      </c>
      <c r="BE131" s="246">
        <f>IF(O131="základní",K131,0)</f>
        <v>0</v>
      </c>
      <c r="BF131" s="246">
        <f>IF(O131="snížená",K131,0)</f>
        <v>0</v>
      </c>
      <c r="BG131" s="246">
        <f>IF(O131="zákl. přenesená",K131,0)</f>
        <v>0</v>
      </c>
      <c r="BH131" s="246">
        <f>IF(O131="sníž. přenesená",K131,0)</f>
        <v>0</v>
      </c>
      <c r="BI131" s="246">
        <f>IF(O131="nulová",K131,0)</f>
        <v>0</v>
      </c>
      <c r="BJ131" s="16" t="s">
        <v>85</v>
      </c>
      <c r="BK131" s="246">
        <f>ROUND(P131*H131,2)</f>
        <v>0</v>
      </c>
      <c r="BL131" s="16" t="s">
        <v>165</v>
      </c>
      <c r="BM131" s="245" t="s">
        <v>1105</v>
      </c>
    </row>
    <row r="132" s="2" customFormat="1">
      <c r="A132" s="37"/>
      <c r="B132" s="38"/>
      <c r="C132" s="39"/>
      <c r="D132" s="247" t="s">
        <v>148</v>
      </c>
      <c r="E132" s="39"/>
      <c r="F132" s="248" t="s">
        <v>846</v>
      </c>
      <c r="G132" s="39"/>
      <c r="H132" s="39"/>
      <c r="I132" s="144"/>
      <c r="J132" s="144"/>
      <c r="K132" s="39"/>
      <c r="L132" s="39"/>
      <c r="M132" s="43"/>
      <c r="N132" s="249"/>
      <c r="O132" s="250"/>
      <c r="P132" s="90"/>
      <c r="Q132" s="90"/>
      <c r="R132" s="90"/>
      <c r="S132" s="90"/>
      <c r="T132" s="90"/>
      <c r="U132" s="90"/>
      <c r="V132" s="90"/>
      <c r="W132" s="90"/>
      <c r="X132" s="91"/>
      <c r="Y132" s="37"/>
      <c r="Z132" s="37"/>
      <c r="AA132" s="37"/>
      <c r="AB132" s="37"/>
      <c r="AC132" s="37"/>
      <c r="AD132" s="37"/>
      <c r="AE132" s="37"/>
      <c r="AT132" s="16" t="s">
        <v>148</v>
      </c>
      <c r="AU132" s="16" t="s">
        <v>85</v>
      </c>
    </row>
    <row r="133" s="12" customFormat="1">
      <c r="A133" s="12"/>
      <c r="B133" s="251"/>
      <c r="C133" s="252"/>
      <c r="D133" s="247" t="s">
        <v>149</v>
      </c>
      <c r="E133" s="253" t="s">
        <v>1</v>
      </c>
      <c r="F133" s="254" t="s">
        <v>1102</v>
      </c>
      <c r="G133" s="252"/>
      <c r="H133" s="253" t="s">
        <v>1</v>
      </c>
      <c r="I133" s="255"/>
      <c r="J133" s="255"/>
      <c r="K133" s="252"/>
      <c r="L133" s="252"/>
      <c r="M133" s="256"/>
      <c r="N133" s="257"/>
      <c r="O133" s="258"/>
      <c r="P133" s="258"/>
      <c r="Q133" s="258"/>
      <c r="R133" s="258"/>
      <c r="S133" s="258"/>
      <c r="T133" s="258"/>
      <c r="U133" s="258"/>
      <c r="V133" s="258"/>
      <c r="W133" s="258"/>
      <c r="X133" s="259"/>
      <c r="Y133" s="12"/>
      <c r="Z133" s="12"/>
      <c r="AA133" s="12"/>
      <c r="AB133" s="12"/>
      <c r="AC133" s="12"/>
      <c r="AD133" s="12"/>
      <c r="AE133" s="12"/>
      <c r="AT133" s="260" t="s">
        <v>149</v>
      </c>
      <c r="AU133" s="260" t="s">
        <v>85</v>
      </c>
      <c r="AV133" s="12" t="s">
        <v>85</v>
      </c>
      <c r="AW133" s="12" t="s">
        <v>5</v>
      </c>
      <c r="AX133" s="12" t="s">
        <v>77</v>
      </c>
      <c r="AY133" s="260" t="s">
        <v>139</v>
      </c>
    </row>
    <row r="134" s="13" customFormat="1">
      <c r="A134" s="13"/>
      <c r="B134" s="261"/>
      <c r="C134" s="262"/>
      <c r="D134" s="247" t="s">
        <v>149</v>
      </c>
      <c r="E134" s="263" t="s">
        <v>1</v>
      </c>
      <c r="F134" s="264" t="s">
        <v>87</v>
      </c>
      <c r="G134" s="262"/>
      <c r="H134" s="265">
        <v>2</v>
      </c>
      <c r="I134" s="266"/>
      <c r="J134" s="266"/>
      <c r="K134" s="262"/>
      <c r="L134" s="262"/>
      <c r="M134" s="267"/>
      <c r="N134" s="268"/>
      <c r="O134" s="269"/>
      <c r="P134" s="269"/>
      <c r="Q134" s="269"/>
      <c r="R134" s="269"/>
      <c r="S134" s="269"/>
      <c r="T134" s="269"/>
      <c r="U134" s="269"/>
      <c r="V134" s="269"/>
      <c r="W134" s="269"/>
      <c r="X134" s="270"/>
      <c r="Y134" s="13"/>
      <c r="Z134" s="13"/>
      <c r="AA134" s="13"/>
      <c r="AB134" s="13"/>
      <c r="AC134" s="13"/>
      <c r="AD134" s="13"/>
      <c r="AE134" s="13"/>
      <c r="AT134" s="271" t="s">
        <v>149</v>
      </c>
      <c r="AU134" s="271" t="s">
        <v>85</v>
      </c>
      <c r="AV134" s="13" t="s">
        <v>87</v>
      </c>
      <c r="AW134" s="13" t="s">
        <v>5</v>
      </c>
      <c r="AX134" s="13" t="s">
        <v>77</v>
      </c>
      <c r="AY134" s="271" t="s">
        <v>139</v>
      </c>
    </row>
    <row r="135" s="12" customFormat="1">
      <c r="A135" s="12"/>
      <c r="B135" s="251"/>
      <c r="C135" s="252"/>
      <c r="D135" s="247" t="s">
        <v>149</v>
      </c>
      <c r="E135" s="253" t="s">
        <v>1</v>
      </c>
      <c r="F135" s="254" t="s">
        <v>1104</v>
      </c>
      <c r="G135" s="252"/>
      <c r="H135" s="253" t="s">
        <v>1</v>
      </c>
      <c r="I135" s="255"/>
      <c r="J135" s="255"/>
      <c r="K135" s="252"/>
      <c r="L135" s="252"/>
      <c r="M135" s="256"/>
      <c r="N135" s="257"/>
      <c r="O135" s="258"/>
      <c r="P135" s="258"/>
      <c r="Q135" s="258"/>
      <c r="R135" s="258"/>
      <c r="S135" s="258"/>
      <c r="T135" s="258"/>
      <c r="U135" s="258"/>
      <c r="V135" s="258"/>
      <c r="W135" s="258"/>
      <c r="X135" s="259"/>
      <c r="Y135" s="12"/>
      <c r="Z135" s="12"/>
      <c r="AA135" s="12"/>
      <c r="AB135" s="12"/>
      <c r="AC135" s="12"/>
      <c r="AD135" s="12"/>
      <c r="AE135" s="12"/>
      <c r="AT135" s="260" t="s">
        <v>149</v>
      </c>
      <c r="AU135" s="260" t="s">
        <v>85</v>
      </c>
      <c r="AV135" s="12" t="s">
        <v>85</v>
      </c>
      <c r="AW135" s="12" t="s">
        <v>5</v>
      </c>
      <c r="AX135" s="12" t="s">
        <v>77</v>
      </c>
      <c r="AY135" s="260" t="s">
        <v>139</v>
      </c>
    </row>
    <row r="136" s="13" customFormat="1">
      <c r="A136" s="13"/>
      <c r="B136" s="261"/>
      <c r="C136" s="262"/>
      <c r="D136" s="247" t="s">
        <v>149</v>
      </c>
      <c r="E136" s="263" t="s">
        <v>1</v>
      </c>
      <c r="F136" s="264" t="s">
        <v>87</v>
      </c>
      <c r="G136" s="262"/>
      <c r="H136" s="265">
        <v>2</v>
      </c>
      <c r="I136" s="266"/>
      <c r="J136" s="266"/>
      <c r="K136" s="262"/>
      <c r="L136" s="262"/>
      <c r="M136" s="267"/>
      <c r="N136" s="268"/>
      <c r="O136" s="269"/>
      <c r="P136" s="269"/>
      <c r="Q136" s="269"/>
      <c r="R136" s="269"/>
      <c r="S136" s="269"/>
      <c r="T136" s="269"/>
      <c r="U136" s="269"/>
      <c r="V136" s="269"/>
      <c r="W136" s="269"/>
      <c r="X136" s="270"/>
      <c r="Y136" s="13"/>
      <c r="Z136" s="13"/>
      <c r="AA136" s="13"/>
      <c r="AB136" s="13"/>
      <c r="AC136" s="13"/>
      <c r="AD136" s="13"/>
      <c r="AE136" s="13"/>
      <c r="AT136" s="271" t="s">
        <v>149</v>
      </c>
      <c r="AU136" s="271" t="s">
        <v>85</v>
      </c>
      <c r="AV136" s="13" t="s">
        <v>87</v>
      </c>
      <c r="AW136" s="13" t="s">
        <v>5</v>
      </c>
      <c r="AX136" s="13" t="s">
        <v>77</v>
      </c>
      <c r="AY136" s="271" t="s">
        <v>139</v>
      </c>
    </row>
    <row r="137" s="14" customFormat="1">
      <c r="A137" s="14"/>
      <c r="B137" s="272"/>
      <c r="C137" s="273"/>
      <c r="D137" s="247" t="s">
        <v>149</v>
      </c>
      <c r="E137" s="274" t="s">
        <v>1</v>
      </c>
      <c r="F137" s="275" t="s">
        <v>154</v>
      </c>
      <c r="G137" s="273"/>
      <c r="H137" s="276">
        <v>4</v>
      </c>
      <c r="I137" s="277"/>
      <c r="J137" s="277"/>
      <c r="K137" s="273"/>
      <c r="L137" s="273"/>
      <c r="M137" s="278"/>
      <c r="N137" s="279"/>
      <c r="O137" s="280"/>
      <c r="P137" s="280"/>
      <c r="Q137" s="280"/>
      <c r="R137" s="280"/>
      <c r="S137" s="280"/>
      <c r="T137" s="280"/>
      <c r="U137" s="280"/>
      <c r="V137" s="280"/>
      <c r="W137" s="280"/>
      <c r="X137" s="281"/>
      <c r="Y137" s="14"/>
      <c r="Z137" s="14"/>
      <c r="AA137" s="14"/>
      <c r="AB137" s="14"/>
      <c r="AC137" s="14"/>
      <c r="AD137" s="14"/>
      <c r="AE137" s="14"/>
      <c r="AT137" s="282" t="s">
        <v>149</v>
      </c>
      <c r="AU137" s="282" t="s">
        <v>85</v>
      </c>
      <c r="AV137" s="14" t="s">
        <v>146</v>
      </c>
      <c r="AW137" s="14" t="s">
        <v>5</v>
      </c>
      <c r="AX137" s="14" t="s">
        <v>85</v>
      </c>
      <c r="AY137" s="282" t="s">
        <v>139</v>
      </c>
    </row>
    <row r="138" s="12" customFormat="1">
      <c r="A138" s="12"/>
      <c r="B138" s="251"/>
      <c r="C138" s="252"/>
      <c r="D138" s="247" t="s">
        <v>149</v>
      </c>
      <c r="E138" s="253" t="s">
        <v>1</v>
      </c>
      <c r="F138" s="254" t="s">
        <v>155</v>
      </c>
      <c r="G138" s="252"/>
      <c r="H138" s="253" t="s">
        <v>1</v>
      </c>
      <c r="I138" s="255"/>
      <c r="J138" s="255"/>
      <c r="K138" s="252"/>
      <c r="L138" s="252"/>
      <c r="M138" s="256"/>
      <c r="N138" s="257"/>
      <c r="O138" s="258"/>
      <c r="P138" s="258"/>
      <c r="Q138" s="258"/>
      <c r="R138" s="258"/>
      <c r="S138" s="258"/>
      <c r="T138" s="258"/>
      <c r="U138" s="258"/>
      <c r="V138" s="258"/>
      <c r="W138" s="258"/>
      <c r="X138" s="259"/>
      <c r="Y138" s="12"/>
      <c r="Z138" s="12"/>
      <c r="AA138" s="12"/>
      <c r="AB138" s="12"/>
      <c r="AC138" s="12"/>
      <c r="AD138" s="12"/>
      <c r="AE138" s="12"/>
      <c r="AT138" s="260" t="s">
        <v>149</v>
      </c>
      <c r="AU138" s="260" t="s">
        <v>85</v>
      </c>
      <c r="AV138" s="12" t="s">
        <v>85</v>
      </c>
      <c r="AW138" s="12" t="s">
        <v>5</v>
      </c>
      <c r="AX138" s="12" t="s">
        <v>77</v>
      </c>
      <c r="AY138" s="260" t="s">
        <v>139</v>
      </c>
    </row>
    <row r="139" s="2" customFormat="1" ht="21.75" customHeight="1">
      <c r="A139" s="37"/>
      <c r="B139" s="38"/>
      <c r="C139" s="231" t="s">
        <v>161</v>
      </c>
      <c r="D139" s="231" t="s">
        <v>140</v>
      </c>
      <c r="E139" s="232" t="s">
        <v>297</v>
      </c>
      <c r="F139" s="233" t="s">
        <v>298</v>
      </c>
      <c r="G139" s="234" t="s">
        <v>164</v>
      </c>
      <c r="H139" s="235">
        <v>832</v>
      </c>
      <c r="I139" s="236"/>
      <c r="J139" s="237"/>
      <c r="K139" s="238">
        <f>ROUND(P139*H139,2)</f>
        <v>0</v>
      </c>
      <c r="L139" s="233" t="s">
        <v>144</v>
      </c>
      <c r="M139" s="239"/>
      <c r="N139" s="240" t="s">
        <v>1</v>
      </c>
      <c r="O139" s="241" t="s">
        <v>40</v>
      </c>
      <c r="P139" s="242">
        <f>I139+J139</f>
        <v>0</v>
      </c>
      <c r="Q139" s="242">
        <f>ROUND(I139*H139,2)</f>
        <v>0</v>
      </c>
      <c r="R139" s="242">
        <f>ROUND(J139*H139,2)</f>
        <v>0</v>
      </c>
      <c r="S139" s="90"/>
      <c r="T139" s="243">
        <f>S139*H139</f>
        <v>0</v>
      </c>
      <c r="U139" s="243">
        <v>6.9999999999999994E-05</v>
      </c>
      <c r="V139" s="243">
        <f>U139*H139</f>
        <v>0.058239999999999993</v>
      </c>
      <c r="W139" s="243">
        <v>0</v>
      </c>
      <c r="X139" s="244">
        <f>W139*H139</f>
        <v>0</v>
      </c>
      <c r="Y139" s="37"/>
      <c r="Z139" s="37"/>
      <c r="AA139" s="37"/>
      <c r="AB139" s="37"/>
      <c r="AC139" s="37"/>
      <c r="AD139" s="37"/>
      <c r="AE139" s="37"/>
      <c r="AR139" s="245" t="s">
        <v>145</v>
      </c>
      <c r="AT139" s="245" t="s">
        <v>140</v>
      </c>
      <c r="AU139" s="245" t="s">
        <v>85</v>
      </c>
      <c r="AY139" s="16" t="s">
        <v>139</v>
      </c>
      <c r="BE139" s="246">
        <f>IF(O139="základní",K139,0)</f>
        <v>0</v>
      </c>
      <c r="BF139" s="246">
        <f>IF(O139="snížená",K139,0)</f>
        <v>0</v>
      </c>
      <c r="BG139" s="246">
        <f>IF(O139="zákl. přenesená",K139,0)</f>
        <v>0</v>
      </c>
      <c r="BH139" s="246">
        <f>IF(O139="sníž. přenesená",K139,0)</f>
        <v>0</v>
      </c>
      <c r="BI139" s="246">
        <f>IF(O139="nulová",K139,0)</f>
        <v>0</v>
      </c>
      <c r="BJ139" s="16" t="s">
        <v>85</v>
      </c>
      <c r="BK139" s="246">
        <f>ROUND(P139*H139,2)</f>
        <v>0</v>
      </c>
      <c r="BL139" s="16" t="s">
        <v>146</v>
      </c>
      <c r="BM139" s="245" t="s">
        <v>1106</v>
      </c>
    </row>
    <row r="140" s="2" customFormat="1">
      <c r="A140" s="37"/>
      <c r="B140" s="38"/>
      <c r="C140" s="39"/>
      <c r="D140" s="247" t="s">
        <v>148</v>
      </c>
      <c r="E140" s="39"/>
      <c r="F140" s="248" t="s">
        <v>298</v>
      </c>
      <c r="G140" s="39"/>
      <c r="H140" s="39"/>
      <c r="I140" s="144"/>
      <c r="J140" s="144"/>
      <c r="K140" s="39"/>
      <c r="L140" s="39"/>
      <c r="M140" s="43"/>
      <c r="N140" s="249"/>
      <c r="O140" s="250"/>
      <c r="P140" s="90"/>
      <c r="Q140" s="90"/>
      <c r="R140" s="90"/>
      <c r="S140" s="90"/>
      <c r="T140" s="90"/>
      <c r="U140" s="90"/>
      <c r="V140" s="90"/>
      <c r="W140" s="90"/>
      <c r="X140" s="91"/>
      <c r="Y140" s="37"/>
      <c r="Z140" s="37"/>
      <c r="AA140" s="37"/>
      <c r="AB140" s="37"/>
      <c r="AC140" s="37"/>
      <c r="AD140" s="37"/>
      <c r="AE140" s="37"/>
      <c r="AT140" s="16" t="s">
        <v>148</v>
      </c>
      <c r="AU140" s="16" t="s">
        <v>85</v>
      </c>
    </row>
    <row r="141" s="12" customFormat="1">
      <c r="A141" s="12"/>
      <c r="B141" s="251"/>
      <c r="C141" s="252"/>
      <c r="D141" s="247" t="s">
        <v>149</v>
      </c>
      <c r="E141" s="253" t="s">
        <v>1</v>
      </c>
      <c r="F141" s="254" t="s">
        <v>1104</v>
      </c>
      <c r="G141" s="252"/>
      <c r="H141" s="253" t="s">
        <v>1</v>
      </c>
      <c r="I141" s="255"/>
      <c r="J141" s="255"/>
      <c r="K141" s="252"/>
      <c r="L141" s="252"/>
      <c r="M141" s="256"/>
      <c r="N141" s="257"/>
      <c r="O141" s="258"/>
      <c r="P141" s="258"/>
      <c r="Q141" s="258"/>
      <c r="R141" s="258"/>
      <c r="S141" s="258"/>
      <c r="T141" s="258"/>
      <c r="U141" s="258"/>
      <c r="V141" s="258"/>
      <c r="W141" s="258"/>
      <c r="X141" s="259"/>
      <c r="Y141" s="12"/>
      <c r="Z141" s="12"/>
      <c r="AA141" s="12"/>
      <c r="AB141" s="12"/>
      <c r="AC141" s="12"/>
      <c r="AD141" s="12"/>
      <c r="AE141" s="12"/>
      <c r="AT141" s="260" t="s">
        <v>149</v>
      </c>
      <c r="AU141" s="260" t="s">
        <v>85</v>
      </c>
      <c r="AV141" s="12" t="s">
        <v>85</v>
      </c>
      <c r="AW141" s="12" t="s">
        <v>5</v>
      </c>
      <c r="AX141" s="12" t="s">
        <v>77</v>
      </c>
      <c r="AY141" s="260" t="s">
        <v>139</v>
      </c>
    </row>
    <row r="142" s="13" customFormat="1">
      <c r="A142" s="13"/>
      <c r="B142" s="261"/>
      <c r="C142" s="262"/>
      <c r="D142" s="247" t="s">
        <v>149</v>
      </c>
      <c r="E142" s="263" t="s">
        <v>1</v>
      </c>
      <c r="F142" s="264" t="s">
        <v>1107</v>
      </c>
      <c r="G142" s="262"/>
      <c r="H142" s="265">
        <v>883.20000000000005</v>
      </c>
      <c r="I142" s="266"/>
      <c r="J142" s="266"/>
      <c r="K142" s="262"/>
      <c r="L142" s="262"/>
      <c r="M142" s="267"/>
      <c r="N142" s="268"/>
      <c r="O142" s="269"/>
      <c r="P142" s="269"/>
      <c r="Q142" s="269"/>
      <c r="R142" s="269"/>
      <c r="S142" s="269"/>
      <c r="T142" s="269"/>
      <c r="U142" s="269"/>
      <c r="V142" s="269"/>
      <c r="W142" s="269"/>
      <c r="X142" s="270"/>
      <c r="Y142" s="13"/>
      <c r="Z142" s="13"/>
      <c r="AA142" s="13"/>
      <c r="AB142" s="13"/>
      <c r="AC142" s="13"/>
      <c r="AD142" s="13"/>
      <c r="AE142" s="13"/>
      <c r="AT142" s="271" t="s">
        <v>149</v>
      </c>
      <c r="AU142" s="271" t="s">
        <v>85</v>
      </c>
      <c r="AV142" s="13" t="s">
        <v>87</v>
      </c>
      <c r="AW142" s="13" t="s">
        <v>5</v>
      </c>
      <c r="AX142" s="13" t="s">
        <v>77</v>
      </c>
      <c r="AY142" s="271" t="s">
        <v>139</v>
      </c>
    </row>
    <row r="143" s="13" customFormat="1">
      <c r="A143" s="13"/>
      <c r="B143" s="261"/>
      <c r="C143" s="262"/>
      <c r="D143" s="247" t="s">
        <v>149</v>
      </c>
      <c r="E143" s="263" t="s">
        <v>1</v>
      </c>
      <c r="F143" s="264" t="s">
        <v>1108</v>
      </c>
      <c r="G143" s="262"/>
      <c r="H143" s="265">
        <v>0.80000000000000004</v>
      </c>
      <c r="I143" s="266"/>
      <c r="J143" s="266"/>
      <c r="K143" s="262"/>
      <c r="L143" s="262"/>
      <c r="M143" s="267"/>
      <c r="N143" s="268"/>
      <c r="O143" s="269"/>
      <c r="P143" s="269"/>
      <c r="Q143" s="269"/>
      <c r="R143" s="269"/>
      <c r="S143" s="269"/>
      <c r="T143" s="269"/>
      <c r="U143" s="269"/>
      <c r="V143" s="269"/>
      <c r="W143" s="269"/>
      <c r="X143" s="270"/>
      <c r="Y143" s="13"/>
      <c r="Z143" s="13"/>
      <c r="AA143" s="13"/>
      <c r="AB143" s="13"/>
      <c r="AC143" s="13"/>
      <c r="AD143" s="13"/>
      <c r="AE143" s="13"/>
      <c r="AT143" s="271" t="s">
        <v>149</v>
      </c>
      <c r="AU143" s="271" t="s">
        <v>85</v>
      </c>
      <c r="AV143" s="13" t="s">
        <v>87</v>
      </c>
      <c r="AW143" s="13" t="s">
        <v>5</v>
      </c>
      <c r="AX143" s="13" t="s">
        <v>77</v>
      </c>
      <c r="AY143" s="271" t="s">
        <v>139</v>
      </c>
    </row>
    <row r="144" s="13" customFormat="1">
      <c r="A144" s="13"/>
      <c r="B144" s="261"/>
      <c r="C144" s="262"/>
      <c r="D144" s="247" t="s">
        <v>149</v>
      </c>
      <c r="E144" s="263" t="s">
        <v>1</v>
      </c>
      <c r="F144" s="264" t="s">
        <v>1109</v>
      </c>
      <c r="G144" s="262"/>
      <c r="H144" s="265">
        <v>-52</v>
      </c>
      <c r="I144" s="266"/>
      <c r="J144" s="266"/>
      <c r="K144" s="262"/>
      <c r="L144" s="262"/>
      <c r="M144" s="267"/>
      <c r="N144" s="268"/>
      <c r="O144" s="269"/>
      <c r="P144" s="269"/>
      <c r="Q144" s="269"/>
      <c r="R144" s="269"/>
      <c r="S144" s="269"/>
      <c r="T144" s="269"/>
      <c r="U144" s="269"/>
      <c r="V144" s="269"/>
      <c r="W144" s="269"/>
      <c r="X144" s="270"/>
      <c r="Y144" s="13"/>
      <c r="Z144" s="13"/>
      <c r="AA144" s="13"/>
      <c r="AB144" s="13"/>
      <c r="AC144" s="13"/>
      <c r="AD144" s="13"/>
      <c r="AE144" s="13"/>
      <c r="AT144" s="271" t="s">
        <v>149</v>
      </c>
      <c r="AU144" s="271" t="s">
        <v>85</v>
      </c>
      <c r="AV144" s="13" t="s">
        <v>87</v>
      </c>
      <c r="AW144" s="13" t="s">
        <v>5</v>
      </c>
      <c r="AX144" s="13" t="s">
        <v>77</v>
      </c>
      <c r="AY144" s="271" t="s">
        <v>139</v>
      </c>
    </row>
    <row r="145" s="14" customFormat="1">
      <c r="A145" s="14"/>
      <c r="B145" s="272"/>
      <c r="C145" s="273"/>
      <c r="D145" s="247" t="s">
        <v>149</v>
      </c>
      <c r="E145" s="274" t="s">
        <v>1</v>
      </c>
      <c r="F145" s="275" t="s">
        <v>154</v>
      </c>
      <c r="G145" s="273"/>
      <c r="H145" s="276">
        <v>832</v>
      </c>
      <c r="I145" s="277"/>
      <c r="J145" s="277"/>
      <c r="K145" s="273"/>
      <c r="L145" s="273"/>
      <c r="M145" s="278"/>
      <c r="N145" s="279"/>
      <c r="O145" s="280"/>
      <c r="P145" s="280"/>
      <c r="Q145" s="280"/>
      <c r="R145" s="280"/>
      <c r="S145" s="280"/>
      <c r="T145" s="280"/>
      <c r="U145" s="280"/>
      <c r="V145" s="280"/>
      <c r="W145" s="280"/>
      <c r="X145" s="281"/>
      <c r="Y145" s="14"/>
      <c r="Z145" s="14"/>
      <c r="AA145" s="14"/>
      <c r="AB145" s="14"/>
      <c r="AC145" s="14"/>
      <c r="AD145" s="14"/>
      <c r="AE145" s="14"/>
      <c r="AT145" s="282" t="s">
        <v>149</v>
      </c>
      <c r="AU145" s="282" t="s">
        <v>85</v>
      </c>
      <c r="AV145" s="14" t="s">
        <v>146</v>
      </c>
      <c r="AW145" s="14" t="s">
        <v>5</v>
      </c>
      <c r="AX145" s="14" t="s">
        <v>85</v>
      </c>
      <c r="AY145" s="282" t="s">
        <v>139</v>
      </c>
    </row>
    <row r="146" s="12" customFormat="1">
      <c r="A146" s="12"/>
      <c r="B146" s="251"/>
      <c r="C146" s="252"/>
      <c r="D146" s="247" t="s">
        <v>149</v>
      </c>
      <c r="E146" s="253" t="s">
        <v>1</v>
      </c>
      <c r="F146" s="254" t="s">
        <v>155</v>
      </c>
      <c r="G146" s="252"/>
      <c r="H146" s="253" t="s">
        <v>1</v>
      </c>
      <c r="I146" s="255"/>
      <c r="J146" s="255"/>
      <c r="K146" s="252"/>
      <c r="L146" s="252"/>
      <c r="M146" s="256"/>
      <c r="N146" s="257"/>
      <c r="O146" s="258"/>
      <c r="P146" s="258"/>
      <c r="Q146" s="258"/>
      <c r="R146" s="258"/>
      <c r="S146" s="258"/>
      <c r="T146" s="258"/>
      <c r="U146" s="258"/>
      <c r="V146" s="258"/>
      <c r="W146" s="258"/>
      <c r="X146" s="259"/>
      <c r="Y146" s="12"/>
      <c r="Z146" s="12"/>
      <c r="AA146" s="12"/>
      <c r="AB146" s="12"/>
      <c r="AC146" s="12"/>
      <c r="AD146" s="12"/>
      <c r="AE146" s="12"/>
      <c r="AT146" s="260" t="s">
        <v>149</v>
      </c>
      <c r="AU146" s="260" t="s">
        <v>85</v>
      </c>
      <c r="AV146" s="12" t="s">
        <v>85</v>
      </c>
      <c r="AW146" s="12" t="s">
        <v>5</v>
      </c>
      <c r="AX146" s="12" t="s">
        <v>77</v>
      </c>
      <c r="AY146" s="260" t="s">
        <v>139</v>
      </c>
    </row>
    <row r="147" s="2" customFormat="1" ht="21.75" customHeight="1">
      <c r="A147" s="37"/>
      <c r="B147" s="38"/>
      <c r="C147" s="231" t="s">
        <v>146</v>
      </c>
      <c r="D147" s="231" t="s">
        <v>140</v>
      </c>
      <c r="E147" s="232" t="s">
        <v>310</v>
      </c>
      <c r="F147" s="233" t="s">
        <v>311</v>
      </c>
      <c r="G147" s="234" t="s">
        <v>164</v>
      </c>
      <c r="H147" s="235">
        <v>832</v>
      </c>
      <c r="I147" s="236"/>
      <c r="J147" s="237"/>
      <c r="K147" s="238">
        <f>ROUND(P147*H147,2)</f>
        <v>0</v>
      </c>
      <c r="L147" s="233" t="s">
        <v>144</v>
      </c>
      <c r="M147" s="239"/>
      <c r="N147" s="240" t="s">
        <v>1</v>
      </c>
      <c r="O147" s="241" t="s">
        <v>40</v>
      </c>
      <c r="P147" s="242">
        <f>I147+J147</f>
        <v>0</v>
      </c>
      <c r="Q147" s="242">
        <f>ROUND(I147*H147,2)</f>
        <v>0</v>
      </c>
      <c r="R147" s="242">
        <f>ROUND(J147*H147,2)</f>
        <v>0</v>
      </c>
      <c r="S147" s="90"/>
      <c r="T147" s="243">
        <f>S147*H147</f>
        <v>0</v>
      </c>
      <c r="U147" s="243">
        <v>0.00048999999999999998</v>
      </c>
      <c r="V147" s="243">
        <f>U147*H147</f>
        <v>0.40767999999999999</v>
      </c>
      <c r="W147" s="243">
        <v>0</v>
      </c>
      <c r="X147" s="244">
        <f>W147*H147</f>
        <v>0</v>
      </c>
      <c r="Y147" s="37"/>
      <c r="Z147" s="37"/>
      <c r="AA147" s="37"/>
      <c r="AB147" s="37"/>
      <c r="AC147" s="37"/>
      <c r="AD147" s="37"/>
      <c r="AE147" s="37"/>
      <c r="AR147" s="245" t="s">
        <v>145</v>
      </c>
      <c r="AT147" s="245" t="s">
        <v>140</v>
      </c>
      <c r="AU147" s="245" t="s">
        <v>85</v>
      </c>
      <c r="AY147" s="16" t="s">
        <v>139</v>
      </c>
      <c r="BE147" s="246">
        <f>IF(O147="základní",K147,0)</f>
        <v>0</v>
      </c>
      <c r="BF147" s="246">
        <f>IF(O147="snížená",K147,0)</f>
        <v>0</v>
      </c>
      <c r="BG147" s="246">
        <f>IF(O147="zákl. přenesená",K147,0)</f>
        <v>0</v>
      </c>
      <c r="BH147" s="246">
        <f>IF(O147="sníž. přenesená",K147,0)</f>
        <v>0</v>
      </c>
      <c r="BI147" s="246">
        <f>IF(O147="nulová",K147,0)</f>
        <v>0</v>
      </c>
      <c r="BJ147" s="16" t="s">
        <v>85</v>
      </c>
      <c r="BK147" s="246">
        <f>ROUND(P147*H147,2)</f>
        <v>0</v>
      </c>
      <c r="BL147" s="16" t="s">
        <v>146</v>
      </c>
      <c r="BM147" s="245" t="s">
        <v>1110</v>
      </c>
    </row>
    <row r="148" s="2" customFormat="1">
      <c r="A148" s="37"/>
      <c r="B148" s="38"/>
      <c r="C148" s="39"/>
      <c r="D148" s="247" t="s">
        <v>148</v>
      </c>
      <c r="E148" s="39"/>
      <c r="F148" s="248" t="s">
        <v>311</v>
      </c>
      <c r="G148" s="39"/>
      <c r="H148" s="39"/>
      <c r="I148" s="144"/>
      <c r="J148" s="144"/>
      <c r="K148" s="39"/>
      <c r="L148" s="39"/>
      <c r="M148" s="43"/>
      <c r="N148" s="249"/>
      <c r="O148" s="250"/>
      <c r="P148" s="90"/>
      <c r="Q148" s="90"/>
      <c r="R148" s="90"/>
      <c r="S148" s="90"/>
      <c r="T148" s="90"/>
      <c r="U148" s="90"/>
      <c r="V148" s="90"/>
      <c r="W148" s="90"/>
      <c r="X148" s="91"/>
      <c r="Y148" s="37"/>
      <c r="Z148" s="37"/>
      <c r="AA148" s="37"/>
      <c r="AB148" s="37"/>
      <c r="AC148" s="37"/>
      <c r="AD148" s="37"/>
      <c r="AE148" s="37"/>
      <c r="AT148" s="16" t="s">
        <v>148</v>
      </c>
      <c r="AU148" s="16" t="s">
        <v>85</v>
      </c>
    </row>
    <row r="149" s="12" customFormat="1">
      <c r="A149" s="12"/>
      <c r="B149" s="251"/>
      <c r="C149" s="252"/>
      <c r="D149" s="247" t="s">
        <v>149</v>
      </c>
      <c r="E149" s="253" t="s">
        <v>1</v>
      </c>
      <c r="F149" s="254" t="s">
        <v>1104</v>
      </c>
      <c r="G149" s="252"/>
      <c r="H149" s="253" t="s">
        <v>1</v>
      </c>
      <c r="I149" s="255"/>
      <c r="J149" s="255"/>
      <c r="K149" s="252"/>
      <c r="L149" s="252"/>
      <c r="M149" s="256"/>
      <c r="N149" s="257"/>
      <c r="O149" s="258"/>
      <c r="P149" s="258"/>
      <c r="Q149" s="258"/>
      <c r="R149" s="258"/>
      <c r="S149" s="258"/>
      <c r="T149" s="258"/>
      <c r="U149" s="258"/>
      <c r="V149" s="258"/>
      <c r="W149" s="258"/>
      <c r="X149" s="259"/>
      <c r="Y149" s="12"/>
      <c r="Z149" s="12"/>
      <c r="AA149" s="12"/>
      <c r="AB149" s="12"/>
      <c r="AC149" s="12"/>
      <c r="AD149" s="12"/>
      <c r="AE149" s="12"/>
      <c r="AT149" s="260" t="s">
        <v>149</v>
      </c>
      <c r="AU149" s="260" t="s">
        <v>85</v>
      </c>
      <c r="AV149" s="12" t="s">
        <v>85</v>
      </c>
      <c r="AW149" s="12" t="s">
        <v>5</v>
      </c>
      <c r="AX149" s="12" t="s">
        <v>77</v>
      </c>
      <c r="AY149" s="260" t="s">
        <v>139</v>
      </c>
    </row>
    <row r="150" s="13" customFormat="1">
      <c r="A150" s="13"/>
      <c r="B150" s="261"/>
      <c r="C150" s="262"/>
      <c r="D150" s="247" t="s">
        <v>149</v>
      </c>
      <c r="E150" s="263" t="s">
        <v>1</v>
      </c>
      <c r="F150" s="264" t="s">
        <v>1107</v>
      </c>
      <c r="G150" s="262"/>
      <c r="H150" s="265">
        <v>883.20000000000005</v>
      </c>
      <c r="I150" s="266"/>
      <c r="J150" s="266"/>
      <c r="K150" s="262"/>
      <c r="L150" s="262"/>
      <c r="M150" s="267"/>
      <c r="N150" s="268"/>
      <c r="O150" s="269"/>
      <c r="P150" s="269"/>
      <c r="Q150" s="269"/>
      <c r="R150" s="269"/>
      <c r="S150" s="269"/>
      <c r="T150" s="269"/>
      <c r="U150" s="269"/>
      <c r="V150" s="269"/>
      <c r="W150" s="269"/>
      <c r="X150" s="270"/>
      <c r="Y150" s="13"/>
      <c r="Z150" s="13"/>
      <c r="AA150" s="13"/>
      <c r="AB150" s="13"/>
      <c r="AC150" s="13"/>
      <c r="AD150" s="13"/>
      <c r="AE150" s="13"/>
      <c r="AT150" s="271" t="s">
        <v>149</v>
      </c>
      <c r="AU150" s="271" t="s">
        <v>85</v>
      </c>
      <c r="AV150" s="13" t="s">
        <v>87</v>
      </c>
      <c r="AW150" s="13" t="s">
        <v>5</v>
      </c>
      <c r="AX150" s="13" t="s">
        <v>77</v>
      </c>
      <c r="AY150" s="271" t="s">
        <v>139</v>
      </c>
    </row>
    <row r="151" s="13" customFormat="1">
      <c r="A151" s="13"/>
      <c r="B151" s="261"/>
      <c r="C151" s="262"/>
      <c r="D151" s="247" t="s">
        <v>149</v>
      </c>
      <c r="E151" s="263" t="s">
        <v>1</v>
      </c>
      <c r="F151" s="264" t="s">
        <v>1108</v>
      </c>
      <c r="G151" s="262"/>
      <c r="H151" s="265">
        <v>0.80000000000000004</v>
      </c>
      <c r="I151" s="266"/>
      <c r="J151" s="266"/>
      <c r="K151" s="262"/>
      <c r="L151" s="262"/>
      <c r="M151" s="267"/>
      <c r="N151" s="268"/>
      <c r="O151" s="269"/>
      <c r="P151" s="269"/>
      <c r="Q151" s="269"/>
      <c r="R151" s="269"/>
      <c r="S151" s="269"/>
      <c r="T151" s="269"/>
      <c r="U151" s="269"/>
      <c r="V151" s="269"/>
      <c r="W151" s="269"/>
      <c r="X151" s="270"/>
      <c r="Y151" s="13"/>
      <c r="Z151" s="13"/>
      <c r="AA151" s="13"/>
      <c r="AB151" s="13"/>
      <c r="AC151" s="13"/>
      <c r="AD151" s="13"/>
      <c r="AE151" s="13"/>
      <c r="AT151" s="271" t="s">
        <v>149</v>
      </c>
      <c r="AU151" s="271" t="s">
        <v>85</v>
      </c>
      <c r="AV151" s="13" t="s">
        <v>87</v>
      </c>
      <c r="AW151" s="13" t="s">
        <v>5</v>
      </c>
      <c r="AX151" s="13" t="s">
        <v>77</v>
      </c>
      <c r="AY151" s="271" t="s">
        <v>139</v>
      </c>
    </row>
    <row r="152" s="13" customFormat="1">
      <c r="A152" s="13"/>
      <c r="B152" s="261"/>
      <c r="C152" s="262"/>
      <c r="D152" s="247" t="s">
        <v>149</v>
      </c>
      <c r="E152" s="263" t="s">
        <v>1</v>
      </c>
      <c r="F152" s="264" t="s">
        <v>1109</v>
      </c>
      <c r="G152" s="262"/>
      <c r="H152" s="265">
        <v>-52</v>
      </c>
      <c r="I152" s="266"/>
      <c r="J152" s="266"/>
      <c r="K152" s="262"/>
      <c r="L152" s="262"/>
      <c r="M152" s="267"/>
      <c r="N152" s="268"/>
      <c r="O152" s="269"/>
      <c r="P152" s="269"/>
      <c r="Q152" s="269"/>
      <c r="R152" s="269"/>
      <c r="S152" s="269"/>
      <c r="T152" s="269"/>
      <c r="U152" s="269"/>
      <c r="V152" s="269"/>
      <c r="W152" s="269"/>
      <c r="X152" s="270"/>
      <c r="Y152" s="13"/>
      <c r="Z152" s="13"/>
      <c r="AA152" s="13"/>
      <c r="AB152" s="13"/>
      <c r="AC152" s="13"/>
      <c r="AD152" s="13"/>
      <c r="AE152" s="13"/>
      <c r="AT152" s="271" t="s">
        <v>149</v>
      </c>
      <c r="AU152" s="271" t="s">
        <v>85</v>
      </c>
      <c r="AV152" s="13" t="s">
        <v>87</v>
      </c>
      <c r="AW152" s="13" t="s">
        <v>5</v>
      </c>
      <c r="AX152" s="13" t="s">
        <v>77</v>
      </c>
      <c r="AY152" s="271" t="s">
        <v>139</v>
      </c>
    </row>
    <row r="153" s="14" customFormat="1">
      <c r="A153" s="14"/>
      <c r="B153" s="272"/>
      <c r="C153" s="273"/>
      <c r="D153" s="247" t="s">
        <v>149</v>
      </c>
      <c r="E153" s="274" t="s">
        <v>1</v>
      </c>
      <c r="F153" s="275" t="s">
        <v>154</v>
      </c>
      <c r="G153" s="273"/>
      <c r="H153" s="276">
        <v>832</v>
      </c>
      <c r="I153" s="277"/>
      <c r="J153" s="277"/>
      <c r="K153" s="273"/>
      <c r="L153" s="273"/>
      <c r="M153" s="278"/>
      <c r="N153" s="279"/>
      <c r="O153" s="280"/>
      <c r="P153" s="280"/>
      <c r="Q153" s="280"/>
      <c r="R153" s="280"/>
      <c r="S153" s="280"/>
      <c r="T153" s="280"/>
      <c r="U153" s="280"/>
      <c r="V153" s="280"/>
      <c r="W153" s="280"/>
      <c r="X153" s="281"/>
      <c r="Y153" s="14"/>
      <c r="Z153" s="14"/>
      <c r="AA153" s="14"/>
      <c r="AB153" s="14"/>
      <c r="AC153" s="14"/>
      <c r="AD153" s="14"/>
      <c r="AE153" s="14"/>
      <c r="AT153" s="282" t="s">
        <v>149</v>
      </c>
      <c r="AU153" s="282" t="s">
        <v>85</v>
      </c>
      <c r="AV153" s="14" t="s">
        <v>146</v>
      </c>
      <c r="AW153" s="14" t="s">
        <v>5</v>
      </c>
      <c r="AX153" s="14" t="s">
        <v>85</v>
      </c>
      <c r="AY153" s="282" t="s">
        <v>139</v>
      </c>
    </row>
    <row r="154" s="12" customFormat="1">
      <c r="A154" s="12"/>
      <c r="B154" s="251"/>
      <c r="C154" s="252"/>
      <c r="D154" s="247" t="s">
        <v>149</v>
      </c>
      <c r="E154" s="253" t="s">
        <v>1</v>
      </c>
      <c r="F154" s="254" t="s">
        <v>155</v>
      </c>
      <c r="G154" s="252"/>
      <c r="H154" s="253" t="s">
        <v>1</v>
      </c>
      <c r="I154" s="255"/>
      <c r="J154" s="255"/>
      <c r="K154" s="252"/>
      <c r="L154" s="252"/>
      <c r="M154" s="256"/>
      <c r="N154" s="257"/>
      <c r="O154" s="258"/>
      <c r="P154" s="258"/>
      <c r="Q154" s="258"/>
      <c r="R154" s="258"/>
      <c r="S154" s="258"/>
      <c r="T154" s="258"/>
      <c r="U154" s="258"/>
      <c r="V154" s="258"/>
      <c r="W154" s="258"/>
      <c r="X154" s="259"/>
      <c r="Y154" s="12"/>
      <c r="Z154" s="12"/>
      <c r="AA154" s="12"/>
      <c r="AB154" s="12"/>
      <c r="AC154" s="12"/>
      <c r="AD154" s="12"/>
      <c r="AE154" s="12"/>
      <c r="AT154" s="260" t="s">
        <v>149</v>
      </c>
      <c r="AU154" s="260" t="s">
        <v>85</v>
      </c>
      <c r="AV154" s="12" t="s">
        <v>85</v>
      </c>
      <c r="AW154" s="12" t="s">
        <v>5</v>
      </c>
      <c r="AX154" s="12" t="s">
        <v>77</v>
      </c>
      <c r="AY154" s="260" t="s">
        <v>139</v>
      </c>
    </row>
    <row r="155" s="2" customFormat="1" ht="21.75" customHeight="1">
      <c r="A155" s="37"/>
      <c r="B155" s="38"/>
      <c r="C155" s="231" t="s">
        <v>186</v>
      </c>
      <c r="D155" s="231" t="s">
        <v>140</v>
      </c>
      <c r="E155" s="232" t="s">
        <v>314</v>
      </c>
      <c r="F155" s="233" t="s">
        <v>315</v>
      </c>
      <c r="G155" s="234" t="s">
        <v>164</v>
      </c>
      <c r="H155" s="235">
        <v>832</v>
      </c>
      <c r="I155" s="236"/>
      <c r="J155" s="237"/>
      <c r="K155" s="238">
        <f>ROUND(P155*H155,2)</f>
        <v>0</v>
      </c>
      <c r="L155" s="233" t="s">
        <v>144</v>
      </c>
      <c r="M155" s="239"/>
      <c r="N155" s="240" t="s">
        <v>1</v>
      </c>
      <c r="O155" s="241" t="s">
        <v>40</v>
      </c>
      <c r="P155" s="242">
        <f>I155+J155</f>
        <v>0</v>
      </c>
      <c r="Q155" s="242">
        <f>ROUND(I155*H155,2)</f>
        <v>0</v>
      </c>
      <c r="R155" s="242">
        <f>ROUND(J155*H155,2)</f>
        <v>0</v>
      </c>
      <c r="S155" s="90"/>
      <c r="T155" s="243">
        <f>S155*H155</f>
        <v>0</v>
      </c>
      <c r="U155" s="243">
        <v>0.00014999999999999999</v>
      </c>
      <c r="V155" s="243">
        <f>U155*H155</f>
        <v>0.12479999999999999</v>
      </c>
      <c r="W155" s="243">
        <v>0</v>
      </c>
      <c r="X155" s="244">
        <f>W155*H155</f>
        <v>0</v>
      </c>
      <c r="Y155" s="37"/>
      <c r="Z155" s="37"/>
      <c r="AA155" s="37"/>
      <c r="AB155" s="37"/>
      <c r="AC155" s="37"/>
      <c r="AD155" s="37"/>
      <c r="AE155" s="37"/>
      <c r="AR155" s="245" t="s">
        <v>145</v>
      </c>
      <c r="AT155" s="245" t="s">
        <v>140</v>
      </c>
      <c r="AU155" s="245" t="s">
        <v>85</v>
      </c>
      <c r="AY155" s="16" t="s">
        <v>139</v>
      </c>
      <c r="BE155" s="246">
        <f>IF(O155="základní",K155,0)</f>
        <v>0</v>
      </c>
      <c r="BF155" s="246">
        <f>IF(O155="snížená",K155,0)</f>
        <v>0</v>
      </c>
      <c r="BG155" s="246">
        <f>IF(O155="zákl. přenesená",K155,0)</f>
        <v>0</v>
      </c>
      <c r="BH155" s="246">
        <f>IF(O155="sníž. přenesená",K155,0)</f>
        <v>0</v>
      </c>
      <c r="BI155" s="246">
        <f>IF(O155="nulová",K155,0)</f>
        <v>0</v>
      </c>
      <c r="BJ155" s="16" t="s">
        <v>85</v>
      </c>
      <c r="BK155" s="246">
        <f>ROUND(P155*H155,2)</f>
        <v>0</v>
      </c>
      <c r="BL155" s="16" t="s">
        <v>146</v>
      </c>
      <c r="BM155" s="245" t="s">
        <v>1111</v>
      </c>
    </row>
    <row r="156" s="2" customFormat="1">
      <c r="A156" s="37"/>
      <c r="B156" s="38"/>
      <c r="C156" s="39"/>
      <c r="D156" s="247" t="s">
        <v>148</v>
      </c>
      <c r="E156" s="39"/>
      <c r="F156" s="248" t="s">
        <v>315</v>
      </c>
      <c r="G156" s="39"/>
      <c r="H156" s="39"/>
      <c r="I156" s="144"/>
      <c r="J156" s="144"/>
      <c r="K156" s="39"/>
      <c r="L156" s="39"/>
      <c r="M156" s="43"/>
      <c r="N156" s="249"/>
      <c r="O156" s="250"/>
      <c r="P156" s="90"/>
      <c r="Q156" s="90"/>
      <c r="R156" s="90"/>
      <c r="S156" s="90"/>
      <c r="T156" s="90"/>
      <c r="U156" s="90"/>
      <c r="V156" s="90"/>
      <c r="W156" s="90"/>
      <c r="X156" s="91"/>
      <c r="Y156" s="37"/>
      <c r="Z156" s="37"/>
      <c r="AA156" s="37"/>
      <c r="AB156" s="37"/>
      <c r="AC156" s="37"/>
      <c r="AD156" s="37"/>
      <c r="AE156" s="37"/>
      <c r="AT156" s="16" t="s">
        <v>148</v>
      </c>
      <c r="AU156" s="16" t="s">
        <v>85</v>
      </c>
    </row>
    <row r="157" s="12" customFormat="1">
      <c r="A157" s="12"/>
      <c r="B157" s="251"/>
      <c r="C157" s="252"/>
      <c r="D157" s="247" t="s">
        <v>149</v>
      </c>
      <c r="E157" s="253" t="s">
        <v>1</v>
      </c>
      <c r="F157" s="254" t="s">
        <v>1104</v>
      </c>
      <c r="G157" s="252"/>
      <c r="H157" s="253" t="s">
        <v>1</v>
      </c>
      <c r="I157" s="255"/>
      <c r="J157" s="255"/>
      <c r="K157" s="252"/>
      <c r="L157" s="252"/>
      <c r="M157" s="256"/>
      <c r="N157" s="257"/>
      <c r="O157" s="258"/>
      <c r="P157" s="258"/>
      <c r="Q157" s="258"/>
      <c r="R157" s="258"/>
      <c r="S157" s="258"/>
      <c r="T157" s="258"/>
      <c r="U157" s="258"/>
      <c r="V157" s="258"/>
      <c r="W157" s="258"/>
      <c r="X157" s="259"/>
      <c r="Y157" s="12"/>
      <c r="Z157" s="12"/>
      <c r="AA157" s="12"/>
      <c r="AB157" s="12"/>
      <c r="AC157" s="12"/>
      <c r="AD157" s="12"/>
      <c r="AE157" s="12"/>
      <c r="AT157" s="260" t="s">
        <v>149</v>
      </c>
      <c r="AU157" s="260" t="s">
        <v>85</v>
      </c>
      <c r="AV157" s="12" t="s">
        <v>85</v>
      </c>
      <c r="AW157" s="12" t="s">
        <v>5</v>
      </c>
      <c r="AX157" s="12" t="s">
        <v>77</v>
      </c>
      <c r="AY157" s="260" t="s">
        <v>139</v>
      </c>
    </row>
    <row r="158" s="13" customFormat="1">
      <c r="A158" s="13"/>
      <c r="B158" s="261"/>
      <c r="C158" s="262"/>
      <c r="D158" s="247" t="s">
        <v>149</v>
      </c>
      <c r="E158" s="263" t="s">
        <v>1</v>
      </c>
      <c r="F158" s="264" t="s">
        <v>1107</v>
      </c>
      <c r="G158" s="262"/>
      <c r="H158" s="265">
        <v>883.20000000000005</v>
      </c>
      <c r="I158" s="266"/>
      <c r="J158" s="266"/>
      <c r="K158" s="262"/>
      <c r="L158" s="262"/>
      <c r="M158" s="267"/>
      <c r="N158" s="268"/>
      <c r="O158" s="269"/>
      <c r="P158" s="269"/>
      <c r="Q158" s="269"/>
      <c r="R158" s="269"/>
      <c r="S158" s="269"/>
      <c r="T158" s="269"/>
      <c r="U158" s="269"/>
      <c r="V158" s="269"/>
      <c r="W158" s="269"/>
      <c r="X158" s="270"/>
      <c r="Y158" s="13"/>
      <c r="Z158" s="13"/>
      <c r="AA158" s="13"/>
      <c r="AB158" s="13"/>
      <c r="AC158" s="13"/>
      <c r="AD158" s="13"/>
      <c r="AE158" s="13"/>
      <c r="AT158" s="271" t="s">
        <v>149</v>
      </c>
      <c r="AU158" s="271" t="s">
        <v>85</v>
      </c>
      <c r="AV158" s="13" t="s">
        <v>87</v>
      </c>
      <c r="AW158" s="13" t="s">
        <v>5</v>
      </c>
      <c r="AX158" s="13" t="s">
        <v>77</v>
      </c>
      <c r="AY158" s="271" t="s">
        <v>139</v>
      </c>
    </row>
    <row r="159" s="13" customFormat="1">
      <c r="A159" s="13"/>
      <c r="B159" s="261"/>
      <c r="C159" s="262"/>
      <c r="D159" s="247" t="s">
        <v>149</v>
      </c>
      <c r="E159" s="263" t="s">
        <v>1</v>
      </c>
      <c r="F159" s="264" t="s">
        <v>1108</v>
      </c>
      <c r="G159" s="262"/>
      <c r="H159" s="265">
        <v>0.80000000000000004</v>
      </c>
      <c r="I159" s="266"/>
      <c r="J159" s="266"/>
      <c r="K159" s="262"/>
      <c r="L159" s="262"/>
      <c r="M159" s="267"/>
      <c r="N159" s="268"/>
      <c r="O159" s="269"/>
      <c r="P159" s="269"/>
      <c r="Q159" s="269"/>
      <c r="R159" s="269"/>
      <c r="S159" s="269"/>
      <c r="T159" s="269"/>
      <c r="U159" s="269"/>
      <c r="V159" s="269"/>
      <c r="W159" s="269"/>
      <c r="X159" s="270"/>
      <c r="Y159" s="13"/>
      <c r="Z159" s="13"/>
      <c r="AA159" s="13"/>
      <c r="AB159" s="13"/>
      <c r="AC159" s="13"/>
      <c r="AD159" s="13"/>
      <c r="AE159" s="13"/>
      <c r="AT159" s="271" t="s">
        <v>149</v>
      </c>
      <c r="AU159" s="271" t="s">
        <v>85</v>
      </c>
      <c r="AV159" s="13" t="s">
        <v>87</v>
      </c>
      <c r="AW159" s="13" t="s">
        <v>5</v>
      </c>
      <c r="AX159" s="13" t="s">
        <v>77</v>
      </c>
      <c r="AY159" s="271" t="s">
        <v>139</v>
      </c>
    </row>
    <row r="160" s="13" customFormat="1">
      <c r="A160" s="13"/>
      <c r="B160" s="261"/>
      <c r="C160" s="262"/>
      <c r="D160" s="247" t="s">
        <v>149</v>
      </c>
      <c r="E160" s="263" t="s">
        <v>1</v>
      </c>
      <c r="F160" s="264" t="s">
        <v>1109</v>
      </c>
      <c r="G160" s="262"/>
      <c r="H160" s="265">
        <v>-52</v>
      </c>
      <c r="I160" s="266"/>
      <c r="J160" s="266"/>
      <c r="K160" s="262"/>
      <c r="L160" s="262"/>
      <c r="M160" s="267"/>
      <c r="N160" s="268"/>
      <c r="O160" s="269"/>
      <c r="P160" s="269"/>
      <c r="Q160" s="269"/>
      <c r="R160" s="269"/>
      <c r="S160" s="269"/>
      <c r="T160" s="269"/>
      <c r="U160" s="269"/>
      <c r="V160" s="269"/>
      <c r="W160" s="269"/>
      <c r="X160" s="270"/>
      <c r="Y160" s="13"/>
      <c r="Z160" s="13"/>
      <c r="AA160" s="13"/>
      <c r="AB160" s="13"/>
      <c r="AC160" s="13"/>
      <c r="AD160" s="13"/>
      <c r="AE160" s="13"/>
      <c r="AT160" s="271" t="s">
        <v>149</v>
      </c>
      <c r="AU160" s="271" t="s">
        <v>85</v>
      </c>
      <c r="AV160" s="13" t="s">
        <v>87</v>
      </c>
      <c r="AW160" s="13" t="s">
        <v>5</v>
      </c>
      <c r="AX160" s="13" t="s">
        <v>77</v>
      </c>
      <c r="AY160" s="271" t="s">
        <v>139</v>
      </c>
    </row>
    <row r="161" s="14" customFormat="1">
      <c r="A161" s="14"/>
      <c r="B161" s="272"/>
      <c r="C161" s="273"/>
      <c r="D161" s="247" t="s">
        <v>149</v>
      </c>
      <c r="E161" s="274" t="s">
        <v>1</v>
      </c>
      <c r="F161" s="275" t="s">
        <v>154</v>
      </c>
      <c r="G161" s="273"/>
      <c r="H161" s="276">
        <v>832</v>
      </c>
      <c r="I161" s="277"/>
      <c r="J161" s="277"/>
      <c r="K161" s="273"/>
      <c r="L161" s="273"/>
      <c r="M161" s="278"/>
      <c r="N161" s="279"/>
      <c r="O161" s="280"/>
      <c r="P161" s="280"/>
      <c r="Q161" s="280"/>
      <c r="R161" s="280"/>
      <c r="S161" s="280"/>
      <c r="T161" s="280"/>
      <c r="U161" s="280"/>
      <c r="V161" s="280"/>
      <c r="W161" s="280"/>
      <c r="X161" s="281"/>
      <c r="Y161" s="14"/>
      <c r="Z161" s="14"/>
      <c r="AA161" s="14"/>
      <c r="AB161" s="14"/>
      <c r="AC161" s="14"/>
      <c r="AD161" s="14"/>
      <c r="AE161" s="14"/>
      <c r="AT161" s="282" t="s">
        <v>149</v>
      </c>
      <c r="AU161" s="282" t="s">
        <v>85</v>
      </c>
      <c r="AV161" s="14" t="s">
        <v>146</v>
      </c>
      <c r="AW161" s="14" t="s">
        <v>5</v>
      </c>
      <c r="AX161" s="14" t="s">
        <v>85</v>
      </c>
      <c r="AY161" s="282" t="s">
        <v>139</v>
      </c>
    </row>
    <row r="162" s="12" customFormat="1">
      <c r="A162" s="12"/>
      <c r="B162" s="251"/>
      <c r="C162" s="252"/>
      <c r="D162" s="247" t="s">
        <v>149</v>
      </c>
      <c r="E162" s="253" t="s">
        <v>1</v>
      </c>
      <c r="F162" s="254" t="s">
        <v>155</v>
      </c>
      <c r="G162" s="252"/>
      <c r="H162" s="253" t="s">
        <v>1</v>
      </c>
      <c r="I162" s="255"/>
      <c r="J162" s="255"/>
      <c r="K162" s="252"/>
      <c r="L162" s="252"/>
      <c r="M162" s="256"/>
      <c r="N162" s="257"/>
      <c r="O162" s="258"/>
      <c r="P162" s="258"/>
      <c r="Q162" s="258"/>
      <c r="R162" s="258"/>
      <c r="S162" s="258"/>
      <c r="T162" s="258"/>
      <c r="U162" s="258"/>
      <c r="V162" s="258"/>
      <c r="W162" s="258"/>
      <c r="X162" s="259"/>
      <c r="Y162" s="12"/>
      <c r="Z162" s="12"/>
      <c r="AA162" s="12"/>
      <c r="AB162" s="12"/>
      <c r="AC162" s="12"/>
      <c r="AD162" s="12"/>
      <c r="AE162" s="12"/>
      <c r="AT162" s="260" t="s">
        <v>149</v>
      </c>
      <c r="AU162" s="260" t="s">
        <v>85</v>
      </c>
      <c r="AV162" s="12" t="s">
        <v>85</v>
      </c>
      <c r="AW162" s="12" t="s">
        <v>5</v>
      </c>
      <c r="AX162" s="12" t="s">
        <v>77</v>
      </c>
      <c r="AY162" s="260" t="s">
        <v>139</v>
      </c>
    </row>
    <row r="163" s="2" customFormat="1" ht="21.75" customHeight="1">
      <c r="A163" s="37"/>
      <c r="B163" s="38"/>
      <c r="C163" s="231" t="s">
        <v>193</v>
      </c>
      <c r="D163" s="231" t="s">
        <v>140</v>
      </c>
      <c r="E163" s="232" t="s">
        <v>331</v>
      </c>
      <c r="F163" s="233" t="s">
        <v>332</v>
      </c>
      <c r="G163" s="234" t="s">
        <v>164</v>
      </c>
      <c r="H163" s="235">
        <v>832</v>
      </c>
      <c r="I163" s="236"/>
      <c r="J163" s="237"/>
      <c r="K163" s="238">
        <f>ROUND(P163*H163,2)</f>
        <v>0</v>
      </c>
      <c r="L163" s="233" t="s">
        <v>144</v>
      </c>
      <c r="M163" s="239"/>
      <c r="N163" s="240" t="s">
        <v>1</v>
      </c>
      <c r="O163" s="241" t="s">
        <v>40</v>
      </c>
      <c r="P163" s="242">
        <f>I163+J163</f>
        <v>0</v>
      </c>
      <c r="Q163" s="242">
        <f>ROUND(I163*H163,2)</f>
        <v>0</v>
      </c>
      <c r="R163" s="242">
        <f>ROUND(J163*H163,2)</f>
        <v>0</v>
      </c>
      <c r="S163" s="90"/>
      <c r="T163" s="243">
        <f>S163*H163</f>
        <v>0</v>
      </c>
      <c r="U163" s="243">
        <v>9.0000000000000006E-05</v>
      </c>
      <c r="V163" s="243">
        <f>U163*H163</f>
        <v>0.074880000000000002</v>
      </c>
      <c r="W163" s="243">
        <v>0</v>
      </c>
      <c r="X163" s="244">
        <f>W163*H163</f>
        <v>0</v>
      </c>
      <c r="Y163" s="37"/>
      <c r="Z163" s="37"/>
      <c r="AA163" s="37"/>
      <c r="AB163" s="37"/>
      <c r="AC163" s="37"/>
      <c r="AD163" s="37"/>
      <c r="AE163" s="37"/>
      <c r="AR163" s="245" t="s">
        <v>145</v>
      </c>
      <c r="AT163" s="245" t="s">
        <v>140</v>
      </c>
      <c r="AU163" s="245" t="s">
        <v>85</v>
      </c>
      <c r="AY163" s="16" t="s">
        <v>139</v>
      </c>
      <c r="BE163" s="246">
        <f>IF(O163="základní",K163,0)</f>
        <v>0</v>
      </c>
      <c r="BF163" s="246">
        <f>IF(O163="snížená",K163,0)</f>
        <v>0</v>
      </c>
      <c r="BG163" s="246">
        <f>IF(O163="zákl. přenesená",K163,0)</f>
        <v>0</v>
      </c>
      <c r="BH163" s="246">
        <f>IF(O163="sníž. přenesená",K163,0)</f>
        <v>0</v>
      </c>
      <c r="BI163" s="246">
        <f>IF(O163="nulová",K163,0)</f>
        <v>0</v>
      </c>
      <c r="BJ163" s="16" t="s">
        <v>85</v>
      </c>
      <c r="BK163" s="246">
        <f>ROUND(P163*H163,2)</f>
        <v>0</v>
      </c>
      <c r="BL163" s="16" t="s">
        <v>146</v>
      </c>
      <c r="BM163" s="245" t="s">
        <v>1112</v>
      </c>
    </row>
    <row r="164" s="2" customFormat="1">
      <c r="A164" s="37"/>
      <c r="B164" s="38"/>
      <c r="C164" s="39"/>
      <c r="D164" s="247" t="s">
        <v>148</v>
      </c>
      <c r="E164" s="39"/>
      <c r="F164" s="248" t="s">
        <v>332</v>
      </c>
      <c r="G164" s="39"/>
      <c r="H164" s="39"/>
      <c r="I164" s="144"/>
      <c r="J164" s="144"/>
      <c r="K164" s="39"/>
      <c r="L164" s="39"/>
      <c r="M164" s="43"/>
      <c r="N164" s="249"/>
      <c r="O164" s="250"/>
      <c r="P164" s="90"/>
      <c r="Q164" s="90"/>
      <c r="R164" s="90"/>
      <c r="S164" s="90"/>
      <c r="T164" s="90"/>
      <c r="U164" s="90"/>
      <c r="V164" s="90"/>
      <c r="W164" s="90"/>
      <c r="X164" s="91"/>
      <c r="Y164" s="37"/>
      <c r="Z164" s="37"/>
      <c r="AA164" s="37"/>
      <c r="AB164" s="37"/>
      <c r="AC164" s="37"/>
      <c r="AD164" s="37"/>
      <c r="AE164" s="37"/>
      <c r="AT164" s="16" t="s">
        <v>148</v>
      </c>
      <c r="AU164" s="16" t="s">
        <v>85</v>
      </c>
    </row>
    <row r="165" s="12" customFormat="1">
      <c r="A165" s="12"/>
      <c r="B165" s="251"/>
      <c r="C165" s="252"/>
      <c r="D165" s="247" t="s">
        <v>149</v>
      </c>
      <c r="E165" s="253" t="s">
        <v>1</v>
      </c>
      <c r="F165" s="254" t="s">
        <v>1104</v>
      </c>
      <c r="G165" s="252"/>
      <c r="H165" s="253" t="s">
        <v>1</v>
      </c>
      <c r="I165" s="255"/>
      <c r="J165" s="255"/>
      <c r="K165" s="252"/>
      <c r="L165" s="252"/>
      <c r="M165" s="256"/>
      <c r="N165" s="257"/>
      <c r="O165" s="258"/>
      <c r="P165" s="258"/>
      <c r="Q165" s="258"/>
      <c r="R165" s="258"/>
      <c r="S165" s="258"/>
      <c r="T165" s="258"/>
      <c r="U165" s="258"/>
      <c r="V165" s="258"/>
      <c r="W165" s="258"/>
      <c r="X165" s="259"/>
      <c r="Y165" s="12"/>
      <c r="Z165" s="12"/>
      <c r="AA165" s="12"/>
      <c r="AB165" s="12"/>
      <c r="AC165" s="12"/>
      <c r="AD165" s="12"/>
      <c r="AE165" s="12"/>
      <c r="AT165" s="260" t="s">
        <v>149</v>
      </c>
      <c r="AU165" s="260" t="s">
        <v>85</v>
      </c>
      <c r="AV165" s="12" t="s">
        <v>85</v>
      </c>
      <c r="AW165" s="12" t="s">
        <v>5</v>
      </c>
      <c r="AX165" s="12" t="s">
        <v>77</v>
      </c>
      <c r="AY165" s="260" t="s">
        <v>139</v>
      </c>
    </row>
    <row r="166" s="13" customFormat="1">
      <c r="A166" s="13"/>
      <c r="B166" s="261"/>
      <c r="C166" s="262"/>
      <c r="D166" s="247" t="s">
        <v>149</v>
      </c>
      <c r="E166" s="263" t="s">
        <v>1</v>
      </c>
      <c r="F166" s="264" t="s">
        <v>1107</v>
      </c>
      <c r="G166" s="262"/>
      <c r="H166" s="265">
        <v>883.20000000000005</v>
      </c>
      <c r="I166" s="266"/>
      <c r="J166" s="266"/>
      <c r="K166" s="262"/>
      <c r="L166" s="262"/>
      <c r="M166" s="267"/>
      <c r="N166" s="268"/>
      <c r="O166" s="269"/>
      <c r="P166" s="269"/>
      <c r="Q166" s="269"/>
      <c r="R166" s="269"/>
      <c r="S166" s="269"/>
      <c r="T166" s="269"/>
      <c r="U166" s="269"/>
      <c r="V166" s="269"/>
      <c r="W166" s="269"/>
      <c r="X166" s="270"/>
      <c r="Y166" s="13"/>
      <c r="Z166" s="13"/>
      <c r="AA166" s="13"/>
      <c r="AB166" s="13"/>
      <c r="AC166" s="13"/>
      <c r="AD166" s="13"/>
      <c r="AE166" s="13"/>
      <c r="AT166" s="271" t="s">
        <v>149</v>
      </c>
      <c r="AU166" s="271" t="s">
        <v>85</v>
      </c>
      <c r="AV166" s="13" t="s">
        <v>87</v>
      </c>
      <c r="AW166" s="13" t="s">
        <v>5</v>
      </c>
      <c r="AX166" s="13" t="s">
        <v>77</v>
      </c>
      <c r="AY166" s="271" t="s">
        <v>139</v>
      </c>
    </row>
    <row r="167" s="13" customFormat="1">
      <c r="A167" s="13"/>
      <c r="B167" s="261"/>
      <c r="C167" s="262"/>
      <c r="D167" s="247" t="s">
        <v>149</v>
      </c>
      <c r="E167" s="263" t="s">
        <v>1</v>
      </c>
      <c r="F167" s="264" t="s">
        <v>1108</v>
      </c>
      <c r="G167" s="262"/>
      <c r="H167" s="265">
        <v>0.80000000000000004</v>
      </c>
      <c r="I167" s="266"/>
      <c r="J167" s="266"/>
      <c r="K167" s="262"/>
      <c r="L167" s="262"/>
      <c r="M167" s="267"/>
      <c r="N167" s="268"/>
      <c r="O167" s="269"/>
      <c r="P167" s="269"/>
      <c r="Q167" s="269"/>
      <c r="R167" s="269"/>
      <c r="S167" s="269"/>
      <c r="T167" s="269"/>
      <c r="U167" s="269"/>
      <c r="V167" s="269"/>
      <c r="W167" s="269"/>
      <c r="X167" s="270"/>
      <c r="Y167" s="13"/>
      <c r="Z167" s="13"/>
      <c r="AA167" s="13"/>
      <c r="AB167" s="13"/>
      <c r="AC167" s="13"/>
      <c r="AD167" s="13"/>
      <c r="AE167" s="13"/>
      <c r="AT167" s="271" t="s">
        <v>149</v>
      </c>
      <c r="AU167" s="271" t="s">
        <v>85</v>
      </c>
      <c r="AV167" s="13" t="s">
        <v>87</v>
      </c>
      <c r="AW167" s="13" t="s">
        <v>5</v>
      </c>
      <c r="AX167" s="13" t="s">
        <v>77</v>
      </c>
      <c r="AY167" s="271" t="s">
        <v>139</v>
      </c>
    </row>
    <row r="168" s="13" customFormat="1">
      <c r="A168" s="13"/>
      <c r="B168" s="261"/>
      <c r="C168" s="262"/>
      <c r="D168" s="247" t="s">
        <v>149</v>
      </c>
      <c r="E168" s="263" t="s">
        <v>1</v>
      </c>
      <c r="F168" s="264" t="s">
        <v>1109</v>
      </c>
      <c r="G168" s="262"/>
      <c r="H168" s="265">
        <v>-52</v>
      </c>
      <c r="I168" s="266"/>
      <c r="J168" s="266"/>
      <c r="K168" s="262"/>
      <c r="L168" s="262"/>
      <c r="M168" s="267"/>
      <c r="N168" s="268"/>
      <c r="O168" s="269"/>
      <c r="P168" s="269"/>
      <c r="Q168" s="269"/>
      <c r="R168" s="269"/>
      <c r="S168" s="269"/>
      <c r="T168" s="269"/>
      <c r="U168" s="269"/>
      <c r="V168" s="269"/>
      <c r="W168" s="269"/>
      <c r="X168" s="270"/>
      <c r="Y168" s="13"/>
      <c r="Z168" s="13"/>
      <c r="AA168" s="13"/>
      <c r="AB168" s="13"/>
      <c r="AC168" s="13"/>
      <c r="AD168" s="13"/>
      <c r="AE168" s="13"/>
      <c r="AT168" s="271" t="s">
        <v>149</v>
      </c>
      <c r="AU168" s="271" t="s">
        <v>85</v>
      </c>
      <c r="AV168" s="13" t="s">
        <v>87</v>
      </c>
      <c r="AW168" s="13" t="s">
        <v>5</v>
      </c>
      <c r="AX168" s="13" t="s">
        <v>77</v>
      </c>
      <c r="AY168" s="271" t="s">
        <v>139</v>
      </c>
    </row>
    <row r="169" s="14" customFormat="1">
      <c r="A169" s="14"/>
      <c r="B169" s="272"/>
      <c r="C169" s="273"/>
      <c r="D169" s="247" t="s">
        <v>149</v>
      </c>
      <c r="E169" s="274" t="s">
        <v>1</v>
      </c>
      <c r="F169" s="275" t="s">
        <v>154</v>
      </c>
      <c r="G169" s="273"/>
      <c r="H169" s="276">
        <v>832</v>
      </c>
      <c r="I169" s="277"/>
      <c r="J169" s="277"/>
      <c r="K169" s="273"/>
      <c r="L169" s="273"/>
      <c r="M169" s="278"/>
      <c r="N169" s="279"/>
      <c r="O169" s="280"/>
      <c r="P169" s="280"/>
      <c r="Q169" s="280"/>
      <c r="R169" s="280"/>
      <c r="S169" s="280"/>
      <c r="T169" s="280"/>
      <c r="U169" s="280"/>
      <c r="V169" s="280"/>
      <c r="W169" s="280"/>
      <c r="X169" s="281"/>
      <c r="Y169" s="14"/>
      <c r="Z169" s="14"/>
      <c r="AA169" s="14"/>
      <c r="AB169" s="14"/>
      <c r="AC169" s="14"/>
      <c r="AD169" s="14"/>
      <c r="AE169" s="14"/>
      <c r="AT169" s="282" t="s">
        <v>149</v>
      </c>
      <c r="AU169" s="282" t="s">
        <v>85</v>
      </c>
      <c r="AV169" s="14" t="s">
        <v>146</v>
      </c>
      <c r="AW169" s="14" t="s">
        <v>5</v>
      </c>
      <c r="AX169" s="14" t="s">
        <v>85</v>
      </c>
      <c r="AY169" s="282" t="s">
        <v>139</v>
      </c>
    </row>
    <row r="170" s="12" customFormat="1">
      <c r="A170" s="12"/>
      <c r="B170" s="251"/>
      <c r="C170" s="252"/>
      <c r="D170" s="247" t="s">
        <v>149</v>
      </c>
      <c r="E170" s="253" t="s">
        <v>1</v>
      </c>
      <c r="F170" s="254" t="s">
        <v>155</v>
      </c>
      <c r="G170" s="252"/>
      <c r="H170" s="253" t="s">
        <v>1</v>
      </c>
      <c r="I170" s="255"/>
      <c r="J170" s="255"/>
      <c r="K170" s="252"/>
      <c r="L170" s="252"/>
      <c r="M170" s="256"/>
      <c r="N170" s="257"/>
      <c r="O170" s="258"/>
      <c r="P170" s="258"/>
      <c r="Q170" s="258"/>
      <c r="R170" s="258"/>
      <c r="S170" s="258"/>
      <c r="T170" s="258"/>
      <c r="U170" s="258"/>
      <c r="V170" s="258"/>
      <c r="W170" s="258"/>
      <c r="X170" s="259"/>
      <c r="Y170" s="12"/>
      <c r="Z170" s="12"/>
      <c r="AA170" s="12"/>
      <c r="AB170" s="12"/>
      <c r="AC170" s="12"/>
      <c r="AD170" s="12"/>
      <c r="AE170" s="12"/>
      <c r="AT170" s="260" t="s">
        <v>149</v>
      </c>
      <c r="AU170" s="260" t="s">
        <v>85</v>
      </c>
      <c r="AV170" s="12" t="s">
        <v>85</v>
      </c>
      <c r="AW170" s="12" t="s">
        <v>5</v>
      </c>
      <c r="AX170" s="12" t="s">
        <v>77</v>
      </c>
      <c r="AY170" s="260" t="s">
        <v>139</v>
      </c>
    </row>
    <row r="171" s="2" customFormat="1" ht="21.75" customHeight="1">
      <c r="A171" s="37"/>
      <c r="B171" s="38"/>
      <c r="C171" s="231" t="s">
        <v>200</v>
      </c>
      <c r="D171" s="231" t="s">
        <v>140</v>
      </c>
      <c r="E171" s="232" t="s">
        <v>923</v>
      </c>
      <c r="F171" s="233" t="s">
        <v>924</v>
      </c>
      <c r="G171" s="234" t="s">
        <v>164</v>
      </c>
      <c r="H171" s="235">
        <v>416</v>
      </c>
      <c r="I171" s="236"/>
      <c r="J171" s="237"/>
      <c r="K171" s="238">
        <f>ROUND(P171*H171,2)</f>
        <v>0</v>
      </c>
      <c r="L171" s="233" t="s">
        <v>144</v>
      </c>
      <c r="M171" s="239"/>
      <c r="N171" s="240" t="s">
        <v>1</v>
      </c>
      <c r="O171" s="241" t="s">
        <v>40</v>
      </c>
      <c r="P171" s="242">
        <f>I171+J171</f>
        <v>0</v>
      </c>
      <c r="Q171" s="242">
        <f>ROUND(I171*H171,2)</f>
        <v>0</v>
      </c>
      <c r="R171" s="242">
        <f>ROUND(J171*H171,2)</f>
        <v>0</v>
      </c>
      <c r="S171" s="90"/>
      <c r="T171" s="243">
        <f>S171*H171</f>
        <v>0</v>
      </c>
      <c r="U171" s="243">
        <v>0.00021000000000000001</v>
      </c>
      <c r="V171" s="243">
        <f>U171*H171</f>
        <v>0.087360000000000007</v>
      </c>
      <c r="W171" s="243">
        <v>0</v>
      </c>
      <c r="X171" s="244">
        <f>W171*H171</f>
        <v>0</v>
      </c>
      <c r="Y171" s="37"/>
      <c r="Z171" s="37"/>
      <c r="AA171" s="37"/>
      <c r="AB171" s="37"/>
      <c r="AC171" s="37"/>
      <c r="AD171" s="37"/>
      <c r="AE171" s="37"/>
      <c r="AR171" s="245" t="s">
        <v>145</v>
      </c>
      <c r="AT171" s="245" t="s">
        <v>140</v>
      </c>
      <c r="AU171" s="245" t="s">
        <v>85</v>
      </c>
      <c r="AY171" s="16" t="s">
        <v>139</v>
      </c>
      <c r="BE171" s="246">
        <f>IF(O171="základní",K171,0)</f>
        <v>0</v>
      </c>
      <c r="BF171" s="246">
        <f>IF(O171="snížená",K171,0)</f>
        <v>0</v>
      </c>
      <c r="BG171" s="246">
        <f>IF(O171="zákl. přenesená",K171,0)</f>
        <v>0</v>
      </c>
      <c r="BH171" s="246">
        <f>IF(O171="sníž. přenesená",K171,0)</f>
        <v>0</v>
      </c>
      <c r="BI171" s="246">
        <f>IF(O171="nulová",K171,0)</f>
        <v>0</v>
      </c>
      <c r="BJ171" s="16" t="s">
        <v>85</v>
      </c>
      <c r="BK171" s="246">
        <f>ROUND(P171*H171,2)</f>
        <v>0</v>
      </c>
      <c r="BL171" s="16" t="s">
        <v>146</v>
      </c>
      <c r="BM171" s="245" t="s">
        <v>1113</v>
      </c>
    </row>
    <row r="172" s="2" customFormat="1">
      <c r="A172" s="37"/>
      <c r="B172" s="38"/>
      <c r="C172" s="39"/>
      <c r="D172" s="247" t="s">
        <v>148</v>
      </c>
      <c r="E172" s="39"/>
      <c r="F172" s="248" t="s">
        <v>924</v>
      </c>
      <c r="G172" s="39"/>
      <c r="H172" s="39"/>
      <c r="I172" s="144"/>
      <c r="J172" s="144"/>
      <c r="K172" s="39"/>
      <c r="L172" s="39"/>
      <c r="M172" s="43"/>
      <c r="N172" s="249"/>
      <c r="O172" s="250"/>
      <c r="P172" s="90"/>
      <c r="Q172" s="90"/>
      <c r="R172" s="90"/>
      <c r="S172" s="90"/>
      <c r="T172" s="90"/>
      <c r="U172" s="90"/>
      <c r="V172" s="90"/>
      <c r="W172" s="90"/>
      <c r="X172" s="91"/>
      <c r="Y172" s="37"/>
      <c r="Z172" s="37"/>
      <c r="AA172" s="37"/>
      <c r="AB172" s="37"/>
      <c r="AC172" s="37"/>
      <c r="AD172" s="37"/>
      <c r="AE172" s="37"/>
      <c r="AT172" s="16" t="s">
        <v>148</v>
      </c>
      <c r="AU172" s="16" t="s">
        <v>85</v>
      </c>
    </row>
    <row r="173" s="12" customFormat="1">
      <c r="A173" s="12"/>
      <c r="B173" s="251"/>
      <c r="C173" s="252"/>
      <c r="D173" s="247" t="s">
        <v>149</v>
      </c>
      <c r="E173" s="253" t="s">
        <v>1</v>
      </c>
      <c r="F173" s="254" t="s">
        <v>1104</v>
      </c>
      <c r="G173" s="252"/>
      <c r="H173" s="253" t="s">
        <v>1</v>
      </c>
      <c r="I173" s="255"/>
      <c r="J173" s="255"/>
      <c r="K173" s="252"/>
      <c r="L173" s="252"/>
      <c r="M173" s="256"/>
      <c r="N173" s="257"/>
      <c r="O173" s="258"/>
      <c r="P173" s="258"/>
      <c r="Q173" s="258"/>
      <c r="R173" s="258"/>
      <c r="S173" s="258"/>
      <c r="T173" s="258"/>
      <c r="U173" s="258"/>
      <c r="V173" s="258"/>
      <c r="W173" s="258"/>
      <c r="X173" s="259"/>
      <c r="Y173" s="12"/>
      <c r="Z173" s="12"/>
      <c r="AA173" s="12"/>
      <c r="AB173" s="12"/>
      <c r="AC173" s="12"/>
      <c r="AD173" s="12"/>
      <c r="AE173" s="12"/>
      <c r="AT173" s="260" t="s">
        <v>149</v>
      </c>
      <c r="AU173" s="260" t="s">
        <v>85</v>
      </c>
      <c r="AV173" s="12" t="s">
        <v>85</v>
      </c>
      <c r="AW173" s="12" t="s">
        <v>5</v>
      </c>
      <c r="AX173" s="12" t="s">
        <v>77</v>
      </c>
      <c r="AY173" s="260" t="s">
        <v>139</v>
      </c>
    </row>
    <row r="174" s="13" customFormat="1">
      <c r="A174" s="13"/>
      <c r="B174" s="261"/>
      <c r="C174" s="262"/>
      <c r="D174" s="247" t="s">
        <v>149</v>
      </c>
      <c r="E174" s="263" t="s">
        <v>1</v>
      </c>
      <c r="F174" s="264" t="s">
        <v>1114</v>
      </c>
      <c r="G174" s="262"/>
      <c r="H174" s="265">
        <v>441.60000000000002</v>
      </c>
      <c r="I174" s="266"/>
      <c r="J174" s="266"/>
      <c r="K174" s="262"/>
      <c r="L174" s="262"/>
      <c r="M174" s="267"/>
      <c r="N174" s="268"/>
      <c r="O174" s="269"/>
      <c r="P174" s="269"/>
      <c r="Q174" s="269"/>
      <c r="R174" s="269"/>
      <c r="S174" s="269"/>
      <c r="T174" s="269"/>
      <c r="U174" s="269"/>
      <c r="V174" s="269"/>
      <c r="W174" s="269"/>
      <c r="X174" s="270"/>
      <c r="Y174" s="13"/>
      <c r="Z174" s="13"/>
      <c r="AA174" s="13"/>
      <c r="AB174" s="13"/>
      <c r="AC174" s="13"/>
      <c r="AD174" s="13"/>
      <c r="AE174" s="13"/>
      <c r="AT174" s="271" t="s">
        <v>149</v>
      </c>
      <c r="AU174" s="271" t="s">
        <v>85</v>
      </c>
      <c r="AV174" s="13" t="s">
        <v>87</v>
      </c>
      <c r="AW174" s="13" t="s">
        <v>5</v>
      </c>
      <c r="AX174" s="13" t="s">
        <v>77</v>
      </c>
      <c r="AY174" s="271" t="s">
        <v>139</v>
      </c>
    </row>
    <row r="175" s="13" customFormat="1">
      <c r="A175" s="13"/>
      <c r="B175" s="261"/>
      <c r="C175" s="262"/>
      <c r="D175" s="247" t="s">
        <v>149</v>
      </c>
      <c r="E175" s="263" t="s">
        <v>1</v>
      </c>
      <c r="F175" s="264" t="s">
        <v>1115</v>
      </c>
      <c r="G175" s="262"/>
      <c r="H175" s="265">
        <v>0.40000000000000002</v>
      </c>
      <c r="I175" s="266"/>
      <c r="J175" s="266"/>
      <c r="K175" s="262"/>
      <c r="L175" s="262"/>
      <c r="M175" s="267"/>
      <c r="N175" s="268"/>
      <c r="O175" s="269"/>
      <c r="P175" s="269"/>
      <c r="Q175" s="269"/>
      <c r="R175" s="269"/>
      <c r="S175" s="269"/>
      <c r="T175" s="269"/>
      <c r="U175" s="269"/>
      <c r="V175" s="269"/>
      <c r="W175" s="269"/>
      <c r="X175" s="270"/>
      <c r="Y175" s="13"/>
      <c r="Z175" s="13"/>
      <c r="AA175" s="13"/>
      <c r="AB175" s="13"/>
      <c r="AC175" s="13"/>
      <c r="AD175" s="13"/>
      <c r="AE175" s="13"/>
      <c r="AT175" s="271" t="s">
        <v>149</v>
      </c>
      <c r="AU175" s="271" t="s">
        <v>85</v>
      </c>
      <c r="AV175" s="13" t="s">
        <v>87</v>
      </c>
      <c r="AW175" s="13" t="s">
        <v>5</v>
      </c>
      <c r="AX175" s="13" t="s">
        <v>77</v>
      </c>
      <c r="AY175" s="271" t="s">
        <v>139</v>
      </c>
    </row>
    <row r="176" s="13" customFormat="1">
      <c r="A176" s="13"/>
      <c r="B176" s="261"/>
      <c r="C176" s="262"/>
      <c r="D176" s="247" t="s">
        <v>149</v>
      </c>
      <c r="E176" s="263" t="s">
        <v>1</v>
      </c>
      <c r="F176" s="264" t="s">
        <v>1116</v>
      </c>
      <c r="G176" s="262"/>
      <c r="H176" s="265">
        <v>-26</v>
      </c>
      <c r="I176" s="266"/>
      <c r="J176" s="266"/>
      <c r="K176" s="262"/>
      <c r="L176" s="262"/>
      <c r="M176" s="267"/>
      <c r="N176" s="268"/>
      <c r="O176" s="269"/>
      <c r="P176" s="269"/>
      <c r="Q176" s="269"/>
      <c r="R176" s="269"/>
      <c r="S176" s="269"/>
      <c r="T176" s="269"/>
      <c r="U176" s="269"/>
      <c r="V176" s="269"/>
      <c r="W176" s="269"/>
      <c r="X176" s="270"/>
      <c r="Y176" s="13"/>
      <c r="Z176" s="13"/>
      <c r="AA176" s="13"/>
      <c r="AB176" s="13"/>
      <c r="AC176" s="13"/>
      <c r="AD176" s="13"/>
      <c r="AE176" s="13"/>
      <c r="AT176" s="271" t="s">
        <v>149</v>
      </c>
      <c r="AU176" s="271" t="s">
        <v>85</v>
      </c>
      <c r="AV176" s="13" t="s">
        <v>87</v>
      </c>
      <c r="AW176" s="13" t="s">
        <v>5</v>
      </c>
      <c r="AX176" s="13" t="s">
        <v>77</v>
      </c>
      <c r="AY176" s="271" t="s">
        <v>139</v>
      </c>
    </row>
    <row r="177" s="14" customFormat="1">
      <c r="A177" s="14"/>
      <c r="B177" s="272"/>
      <c r="C177" s="273"/>
      <c r="D177" s="247" t="s">
        <v>149</v>
      </c>
      <c r="E177" s="274" t="s">
        <v>1</v>
      </c>
      <c r="F177" s="275" t="s">
        <v>154</v>
      </c>
      <c r="G177" s="273"/>
      <c r="H177" s="276">
        <v>416</v>
      </c>
      <c r="I177" s="277"/>
      <c r="J177" s="277"/>
      <c r="K177" s="273"/>
      <c r="L177" s="273"/>
      <c r="M177" s="278"/>
      <c r="N177" s="279"/>
      <c r="O177" s="280"/>
      <c r="P177" s="280"/>
      <c r="Q177" s="280"/>
      <c r="R177" s="280"/>
      <c r="S177" s="280"/>
      <c r="T177" s="280"/>
      <c r="U177" s="280"/>
      <c r="V177" s="280"/>
      <c r="W177" s="280"/>
      <c r="X177" s="281"/>
      <c r="Y177" s="14"/>
      <c r="Z177" s="14"/>
      <c r="AA177" s="14"/>
      <c r="AB177" s="14"/>
      <c r="AC177" s="14"/>
      <c r="AD177" s="14"/>
      <c r="AE177" s="14"/>
      <c r="AT177" s="282" t="s">
        <v>149</v>
      </c>
      <c r="AU177" s="282" t="s">
        <v>85</v>
      </c>
      <c r="AV177" s="14" t="s">
        <v>146</v>
      </c>
      <c r="AW177" s="14" t="s">
        <v>5</v>
      </c>
      <c r="AX177" s="14" t="s">
        <v>85</v>
      </c>
      <c r="AY177" s="282" t="s">
        <v>139</v>
      </c>
    </row>
    <row r="178" s="12" customFormat="1">
      <c r="A178" s="12"/>
      <c r="B178" s="251"/>
      <c r="C178" s="252"/>
      <c r="D178" s="247" t="s">
        <v>149</v>
      </c>
      <c r="E178" s="253" t="s">
        <v>1</v>
      </c>
      <c r="F178" s="254" t="s">
        <v>155</v>
      </c>
      <c r="G178" s="252"/>
      <c r="H178" s="253" t="s">
        <v>1</v>
      </c>
      <c r="I178" s="255"/>
      <c r="J178" s="255"/>
      <c r="K178" s="252"/>
      <c r="L178" s="252"/>
      <c r="M178" s="256"/>
      <c r="N178" s="257"/>
      <c r="O178" s="258"/>
      <c r="P178" s="258"/>
      <c r="Q178" s="258"/>
      <c r="R178" s="258"/>
      <c r="S178" s="258"/>
      <c r="T178" s="258"/>
      <c r="U178" s="258"/>
      <c r="V178" s="258"/>
      <c r="W178" s="258"/>
      <c r="X178" s="259"/>
      <c r="Y178" s="12"/>
      <c r="Z178" s="12"/>
      <c r="AA178" s="12"/>
      <c r="AB178" s="12"/>
      <c r="AC178" s="12"/>
      <c r="AD178" s="12"/>
      <c r="AE178" s="12"/>
      <c r="AT178" s="260" t="s">
        <v>149</v>
      </c>
      <c r="AU178" s="260" t="s">
        <v>85</v>
      </c>
      <c r="AV178" s="12" t="s">
        <v>85</v>
      </c>
      <c r="AW178" s="12" t="s">
        <v>5</v>
      </c>
      <c r="AX178" s="12" t="s">
        <v>77</v>
      </c>
      <c r="AY178" s="260" t="s">
        <v>139</v>
      </c>
    </row>
    <row r="179" s="11" customFormat="1" ht="25.92" customHeight="1">
      <c r="A179" s="11"/>
      <c r="B179" s="216"/>
      <c r="C179" s="217"/>
      <c r="D179" s="218" t="s">
        <v>76</v>
      </c>
      <c r="E179" s="219" t="s">
        <v>140</v>
      </c>
      <c r="F179" s="219" t="s">
        <v>106</v>
      </c>
      <c r="G179" s="217"/>
      <c r="H179" s="217"/>
      <c r="I179" s="220"/>
      <c r="J179" s="220"/>
      <c r="K179" s="221">
        <f>BK179</f>
        <v>0</v>
      </c>
      <c r="L179" s="217"/>
      <c r="M179" s="222"/>
      <c r="N179" s="223"/>
      <c r="O179" s="224"/>
      <c r="P179" s="224"/>
      <c r="Q179" s="225">
        <f>SUM(Q180:Q231)</f>
        <v>0</v>
      </c>
      <c r="R179" s="225">
        <f>SUM(R180:R231)</f>
        <v>0</v>
      </c>
      <c r="S179" s="224"/>
      <c r="T179" s="226">
        <f>SUM(T180:T231)</f>
        <v>0</v>
      </c>
      <c r="U179" s="224"/>
      <c r="V179" s="226">
        <f>SUM(V180:V231)</f>
        <v>120.40216</v>
      </c>
      <c r="W179" s="224"/>
      <c r="X179" s="227">
        <f>SUM(X180:X231)</f>
        <v>0</v>
      </c>
      <c r="Y179" s="11"/>
      <c r="Z179" s="11"/>
      <c r="AA179" s="11"/>
      <c r="AB179" s="11"/>
      <c r="AC179" s="11"/>
      <c r="AD179" s="11"/>
      <c r="AE179" s="11"/>
      <c r="AR179" s="228" t="s">
        <v>161</v>
      </c>
      <c r="AT179" s="229" t="s">
        <v>76</v>
      </c>
      <c r="AU179" s="229" t="s">
        <v>77</v>
      </c>
      <c r="AY179" s="228" t="s">
        <v>139</v>
      </c>
      <c r="BK179" s="230">
        <f>SUM(BK180:BK231)</f>
        <v>0</v>
      </c>
    </row>
    <row r="180" s="2" customFormat="1" ht="21.75" customHeight="1">
      <c r="A180" s="37"/>
      <c r="B180" s="38"/>
      <c r="C180" s="231" t="s">
        <v>145</v>
      </c>
      <c r="D180" s="231" t="s">
        <v>140</v>
      </c>
      <c r="E180" s="232" t="s">
        <v>1117</v>
      </c>
      <c r="F180" s="233" t="s">
        <v>1118</v>
      </c>
      <c r="G180" s="234" t="s">
        <v>164</v>
      </c>
      <c r="H180" s="235">
        <v>52</v>
      </c>
      <c r="I180" s="236"/>
      <c r="J180" s="237"/>
      <c r="K180" s="238">
        <f>ROUND(P180*H180,2)</f>
        <v>0</v>
      </c>
      <c r="L180" s="233" t="s">
        <v>144</v>
      </c>
      <c r="M180" s="239"/>
      <c r="N180" s="240" t="s">
        <v>1</v>
      </c>
      <c r="O180" s="241" t="s">
        <v>40</v>
      </c>
      <c r="P180" s="242">
        <f>I180+J180</f>
        <v>0</v>
      </c>
      <c r="Q180" s="242">
        <f>ROUND(I180*H180,2)</f>
        <v>0</v>
      </c>
      <c r="R180" s="242">
        <f>ROUND(J180*H180,2)</f>
        <v>0</v>
      </c>
      <c r="S180" s="90"/>
      <c r="T180" s="243">
        <f>S180*H180</f>
        <v>0</v>
      </c>
      <c r="U180" s="243">
        <v>0.00123</v>
      </c>
      <c r="V180" s="243">
        <f>U180*H180</f>
        <v>0.063960000000000003</v>
      </c>
      <c r="W180" s="243">
        <v>0</v>
      </c>
      <c r="X180" s="244">
        <f>W180*H180</f>
        <v>0</v>
      </c>
      <c r="Y180" s="37"/>
      <c r="Z180" s="37"/>
      <c r="AA180" s="37"/>
      <c r="AB180" s="37"/>
      <c r="AC180" s="37"/>
      <c r="AD180" s="37"/>
      <c r="AE180" s="37"/>
      <c r="AR180" s="245" t="s">
        <v>145</v>
      </c>
      <c r="AT180" s="245" t="s">
        <v>140</v>
      </c>
      <c r="AU180" s="245" t="s">
        <v>85</v>
      </c>
      <c r="AY180" s="16" t="s">
        <v>139</v>
      </c>
      <c r="BE180" s="246">
        <f>IF(O180="základní",K180,0)</f>
        <v>0</v>
      </c>
      <c r="BF180" s="246">
        <f>IF(O180="snížená",K180,0)</f>
        <v>0</v>
      </c>
      <c r="BG180" s="246">
        <f>IF(O180="zákl. přenesená",K180,0)</f>
        <v>0</v>
      </c>
      <c r="BH180" s="246">
        <f>IF(O180="sníž. přenesená",K180,0)</f>
        <v>0</v>
      </c>
      <c r="BI180" s="246">
        <f>IF(O180="nulová",K180,0)</f>
        <v>0</v>
      </c>
      <c r="BJ180" s="16" t="s">
        <v>85</v>
      </c>
      <c r="BK180" s="246">
        <f>ROUND(P180*H180,2)</f>
        <v>0</v>
      </c>
      <c r="BL180" s="16" t="s">
        <v>146</v>
      </c>
      <c r="BM180" s="245" t="s">
        <v>1119</v>
      </c>
    </row>
    <row r="181" s="2" customFormat="1">
      <c r="A181" s="37"/>
      <c r="B181" s="38"/>
      <c r="C181" s="39"/>
      <c r="D181" s="247" t="s">
        <v>148</v>
      </c>
      <c r="E181" s="39"/>
      <c r="F181" s="248" t="s">
        <v>1118</v>
      </c>
      <c r="G181" s="39"/>
      <c r="H181" s="39"/>
      <c r="I181" s="144"/>
      <c r="J181" s="144"/>
      <c r="K181" s="39"/>
      <c r="L181" s="39"/>
      <c r="M181" s="43"/>
      <c r="N181" s="249"/>
      <c r="O181" s="250"/>
      <c r="P181" s="90"/>
      <c r="Q181" s="90"/>
      <c r="R181" s="90"/>
      <c r="S181" s="90"/>
      <c r="T181" s="90"/>
      <c r="U181" s="90"/>
      <c r="V181" s="90"/>
      <c r="W181" s="90"/>
      <c r="X181" s="91"/>
      <c r="Y181" s="37"/>
      <c r="Z181" s="37"/>
      <c r="AA181" s="37"/>
      <c r="AB181" s="37"/>
      <c r="AC181" s="37"/>
      <c r="AD181" s="37"/>
      <c r="AE181" s="37"/>
      <c r="AT181" s="16" t="s">
        <v>148</v>
      </c>
      <c r="AU181" s="16" t="s">
        <v>85</v>
      </c>
    </row>
    <row r="182" s="12" customFormat="1">
      <c r="A182" s="12"/>
      <c r="B182" s="251"/>
      <c r="C182" s="252"/>
      <c r="D182" s="247" t="s">
        <v>149</v>
      </c>
      <c r="E182" s="253" t="s">
        <v>1</v>
      </c>
      <c r="F182" s="254" t="s">
        <v>1104</v>
      </c>
      <c r="G182" s="252"/>
      <c r="H182" s="253" t="s">
        <v>1</v>
      </c>
      <c r="I182" s="255"/>
      <c r="J182" s="255"/>
      <c r="K182" s="252"/>
      <c r="L182" s="252"/>
      <c r="M182" s="256"/>
      <c r="N182" s="257"/>
      <c r="O182" s="258"/>
      <c r="P182" s="258"/>
      <c r="Q182" s="258"/>
      <c r="R182" s="258"/>
      <c r="S182" s="258"/>
      <c r="T182" s="258"/>
      <c r="U182" s="258"/>
      <c r="V182" s="258"/>
      <c r="W182" s="258"/>
      <c r="X182" s="259"/>
      <c r="Y182" s="12"/>
      <c r="Z182" s="12"/>
      <c r="AA182" s="12"/>
      <c r="AB182" s="12"/>
      <c r="AC182" s="12"/>
      <c r="AD182" s="12"/>
      <c r="AE182" s="12"/>
      <c r="AT182" s="260" t="s">
        <v>149</v>
      </c>
      <c r="AU182" s="260" t="s">
        <v>85</v>
      </c>
      <c r="AV182" s="12" t="s">
        <v>85</v>
      </c>
      <c r="AW182" s="12" t="s">
        <v>5</v>
      </c>
      <c r="AX182" s="12" t="s">
        <v>77</v>
      </c>
      <c r="AY182" s="260" t="s">
        <v>139</v>
      </c>
    </row>
    <row r="183" s="13" customFormat="1">
      <c r="A183" s="13"/>
      <c r="B183" s="261"/>
      <c r="C183" s="262"/>
      <c r="D183" s="247" t="s">
        <v>149</v>
      </c>
      <c r="E183" s="263" t="s">
        <v>1</v>
      </c>
      <c r="F183" s="264" t="s">
        <v>1120</v>
      </c>
      <c r="G183" s="262"/>
      <c r="H183" s="265">
        <v>52</v>
      </c>
      <c r="I183" s="266"/>
      <c r="J183" s="266"/>
      <c r="K183" s="262"/>
      <c r="L183" s="262"/>
      <c r="M183" s="267"/>
      <c r="N183" s="268"/>
      <c r="O183" s="269"/>
      <c r="P183" s="269"/>
      <c r="Q183" s="269"/>
      <c r="R183" s="269"/>
      <c r="S183" s="269"/>
      <c r="T183" s="269"/>
      <c r="U183" s="269"/>
      <c r="V183" s="269"/>
      <c r="W183" s="269"/>
      <c r="X183" s="270"/>
      <c r="Y183" s="13"/>
      <c r="Z183" s="13"/>
      <c r="AA183" s="13"/>
      <c r="AB183" s="13"/>
      <c r="AC183" s="13"/>
      <c r="AD183" s="13"/>
      <c r="AE183" s="13"/>
      <c r="AT183" s="271" t="s">
        <v>149</v>
      </c>
      <c r="AU183" s="271" t="s">
        <v>85</v>
      </c>
      <c r="AV183" s="13" t="s">
        <v>87</v>
      </c>
      <c r="AW183" s="13" t="s">
        <v>5</v>
      </c>
      <c r="AX183" s="13" t="s">
        <v>77</v>
      </c>
      <c r="AY183" s="271" t="s">
        <v>139</v>
      </c>
    </row>
    <row r="184" s="14" customFormat="1">
      <c r="A184" s="14"/>
      <c r="B184" s="272"/>
      <c r="C184" s="273"/>
      <c r="D184" s="247" t="s">
        <v>149</v>
      </c>
      <c r="E184" s="274" t="s">
        <v>1</v>
      </c>
      <c r="F184" s="275" t="s">
        <v>154</v>
      </c>
      <c r="G184" s="273"/>
      <c r="H184" s="276">
        <v>52</v>
      </c>
      <c r="I184" s="277"/>
      <c r="J184" s="277"/>
      <c r="K184" s="273"/>
      <c r="L184" s="273"/>
      <c r="M184" s="278"/>
      <c r="N184" s="279"/>
      <c r="O184" s="280"/>
      <c r="P184" s="280"/>
      <c r="Q184" s="280"/>
      <c r="R184" s="280"/>
      <c r="S184" s="280"/>
      <c r="T184" s="280"/>
      <c r="U184" s="280"/>
      <c r="V184" s="280"/>
      <c r="W184" s="280"/>
      <c r="X184" s="281"/>
      <c r="Y184" s="14"/>
      <c r="Z184" s="14"/>
      <c r="AA184" s="14"/>
      <c r="AB184" s="14"/>
      <c r="AC184" s="14"/>
      <c r="AD184" s="14"/>
      <c r="AE184" s="14"/>
      <c r="AT184" s="282" t="s">
        <v>149</v>
      </c>
      <c r="AU184" s="282" t="s">
        <v>85</v>
      </c>
      <c r="AV184" s="14" t="s">
        <v>146</v>
      </c>
      <c r="AW184" s="14" t="s">
        <v>5</v>
      </c>
      <c r="AX184" s="14" t="s">
        <v>85</v>
      </c>
      <c r="AY184" s="282" t="s">
        <v>139</v>
      </c>
    </row>
    <row r="185" s="2" customFormat="1" ht="21.75" customHeight="1">
      <c r="A185" s="37"/>
      <c r="B185" s="38"/>
      <c r="C185" s="231" t="s">
        <v>207</v>
      </c>
      <c r="D185" s="231" t="s">
        <v>140</v>
      </c>
      <c r="E185" s="232" t="s">
        <v>354</v>
      </c>
      <c r="F185" s="233" t="s">
        <v>1121</v>
      </c>
      <c r="G185" s="234" t="s">
        <v>164</v>
      </c>
      <c r="H185" s="235">
        <v>1</v>
      </c>
      <c r="I185" s="236"/>
      <c r="J185" s="237"/>
      <c r="K185" s="238">
        <f>ROUND(P185*H185,2)</f>
        <v>0</v>
      </c>
      <c r="L185" s="233" t="s">
        <v>144</v>
      </c>
      <c r="M185" s="239"/>
      <c r="N185" s="240" t="s">
        <v>1</v>
      </c>
      <c r="O185" s="241" t="s">
        <v>40</v>
      </c>
      <c r="P185" s="242">
        <f>I185+J185</f>
        <v>0</v>
      </c>
      <c r="Q185" s="242">
        <f>ROUND(I185*H185,2)</f>
        <v>0</v>
      </c>
      <c r="R185" s="242">
        <f>ROUND(J185*H185,2)</f>
        <v>0</v>
      </c>
      <c r="S185" s="90"/>
      <c r="T185" s="243">
        <f>S185*H185</f>
        <v>0</v>
      </c>
      <c r="U185" s="243">
        <v>1.5549999999999999</v>
      </c>
      <c r="V185" s="243">
        <f>U185*H185</f>
        <v>1.5549999999999999</v>
      </c>
      <c r="W185" s="243">
        <v>0</v>
      </c>
      <c r="X185" s="244">
        <f>W185*H185</f>
        <v>0</v>
      </c>
      <c r="Y185" s="37"/>
      <c r="Z185" s="37"/>
      <c r="AA185" s="37"/>
      <c r="AB185" s="37"/>
      <c r="AC185" s="37"/>
      <c r="AD185" s="37"/>
      <c r="AE185" s="37"/>
      <c r="AR185" s="245" t="s">
        <v>145</v>
      </c>
      <c r="AT185" s="245" t="s">
        <v>140</v>
      </c>
      <c r="AU185" s="245" t="s">
        <v>85</v>
      </c>
      <c r="AY185" s="16" t="s">
        <v>139</v>
      </c>
      <c r="BE185" s="246">
        <f>IF(O185="základní",K185,0)</f>
        <v>0</v>
      </c>
      <c r="BF185" s="246">
        <f>IF(O185="snížená",K185,0)</f>
        <v>0</v>
      </c>
      <c r="BG185" s="246">
        <f>IF(O185="zákl. přenesená",K185,0)</f>
        <v>0</v>
      </c>
      <c r="BH185" s="246">
        <f>IF(O185="sníž. přenesená",K185,0)</f>
        <v>0</v>
      </c>
      <c r="BI185" s="246">
        <f>IF(O185="nulová",K185,0)</f>
        <v>0</v>
      </c>
      <c r="BJ185" s="16" t="s">
        <v>85</v>
      </c>
      <c r="BK185" s="246">
        <f>ROUND(P185*H185,2)</f>
        <v>0</v>
      </c>
      <c r="BL185" s="16" t="s">
        <v>146</v>
      </c>
      <c r="BM185" s="245" t="s">
        <v>1122</v>
      </c>
    </row>
    <row r="186" s="2" customFormat="1">
      <c r="A186" s="37"/>
      <c r="B186" s="38"/>
      <c r="C186" s="39"/>
      <c r="D186" s="247" t="s">
        <v>148</v>
      </c>
      <c r="E186" s="39"/>
      <c r="F186" s="248" t="s">
        <v>1123</v>
      </c>
      <c r="G186" s="39"/>
      <c r="H186" s="39"/>
      <c r="I186" s="144"/>
      <c r="J186" s="144"/>
      <c r="K186" s="39"/>
      <c r="L186" s="39"/>
      <c r="M186" s="43"/>
      <c r="N186" s="249"/>
      <c r="O186" s="250"/>
      <c r="P186" s="90"/>
      <c r="Q186" s="90"/>
      <c r="R186" s="90"/>
      <c r="S186" s="90"/>
      <c r="T186" s="90"/>
      <c r="U186" s="90"/>
      <c r="V186" s="90"/>
      <c r="W186" s="90"/>
      <c r="X186" s="91"/>
      <c r="Y186" s="37"/>
      <c r="Z186" s="37"/>
      <c r="AA186" s="37"/>
      <c r="AB186" s="37"/>
      <c r="AC186" s="37"/>
      <c r="AD186" s="37"/>
      <c r="AE186" s="37"/>
      <c r="AT186" s="16" t="s">
        <v>148</v>
      </c>
      <c r="AU186" s="16" t="s">
        <v>85</v>
      </c>
    </row>
    <row r="187" s="12" customFormat="1">
      <c r="A187" s="12"/>
      <c r="B187" s="251"/>
      <c r="C187" s="252"/>
      <c r="D187" s="247" t="s">
        <v>149</v>
      </c>
      <c r="E187" s="253" t="s">
        <v>1</v>
      </c>
      <c r="F187" s="254" t="s">
        <v>1124</v>
      </c>
      <c r="G187" s="252"/>
      <c r="H187" s="253" t="s">
        <v>1</v>
      </c>
      <c r="I187" s="255"/>
      <c r="J187" s="255"/>
      <c r="K187" s="252"/>
      <c r="L187" s="252"/>
      <c r="M187" s="256"/>
      <c r="N187" s="257"/>
      <c r="O187" s="258"/>
      <c r="P187" s="258"/>
      <c r="Q187" s="258"/>
      <c r="R187" s="258"/>
      <c r="S187" s="258"/>
      <c r="T187" s="258"/>
      <c r="U187" s="258"/>
      <c r="V187" s="258"/>
      <c r="W187" s="258"/>
      <c r="X187" s="259"/>
      <c r="Y187" s="12"/>
      <c r="Z187" s="12"/>
      <c r="AA187" s="12"/>
      <c r="AB187" s="12"/>
      <c r="AC187" s="12"/>
      <c r="AD187" s="12"/>
      <c r="AE187" s="12"/>
      <c r="AT187" s="260" t="s">
        <v>149</v>
      </c>
      <c r="AU187" s="260" t="s">
        <v>85</v>
      </c>
      <c r="AV187" s="12" t="s">
        <v>85</v>
      </c>
      <c r="AW187" s="12" t="s">
        <v>5</v>
      </c>
      <c r="AX187" s="12" t="s">
        <v>77</v>
      </c>
      <c r="AY187" s="260" t="s">
        <v>139</v>
      </c>
    </row>
    <row r="188" s="13" customFormat="1">
      <c r="A188" s="13"/>
      <c r="B188" s="261"/>
      <c r="C188" s="262"/>
      <c r="D188" s="247" t="s">
        <v>149</v>
      </c>
      <c r="E188" s="263" t="s">
        <v>1</v>
      </c>
      <c r="F188" s="264" t="s">
        <v>85</v>
      </c>
      <c r="G188" s="262"/>
      <c r="H188" s="265">
        <v>1</v>
      </c>
      <c r="I188" s="266"/>
      <c r="J188" s="266"/>
      <c r="K188" s="262"/>
      <c r="L188" s="262"/>
      <c r="M188" s="267"/>
      <c r="N188" s="268"/>
      <c r="O188" s="269"/>
      <c r="P188" s="269"/>
      <c r="Q188" s="269"/>
      <c r="R188" s="269"/>
      <c r="S188" s="269"/>
      <c r="T188" s="269"/>
      <c r="U188" s="269"/>
      <c r="V188" s="269"/>
      <c r="W188" s="269"/>
      <c r="X188" s="270"/>
      <c r="Y188" s="13"/>
      <c r="Z188" s="13"/>
      <c r="AA188" s="13"/>
      <c r="AB188" s="13"/>
      <c r="AC188" s="13"/>
      <c r="AD188" s="13"/>
      <c r="AE188" s="13"/>
      <c r="AT188" s="271" t="s">
        <v>149</v>
      </c>
      <c r="AU188" s="271" t="s">
        <v>85</v>
      </c>
      <c r="AV188" s="13" t="s">
        <v>87</v>
      </c>
      <c r="AW188" s="13" t="s">
        <v>5</v>
      </c>
      <c r="AX188" s="13" t="s">
        <v>77</v>
      </c>
      <c r="AY188" s="271" t="s">
        <v>139</v>
      </c>
    </row>
    <row r="189" s="14" customFormat="1">
      <c r="A189" s="14"/>
      <c r="B189" s="272"/>
      <c r="C189" s="273"/>
      <c r="D189" s="247" t="s">
        <v>149</v>
      </c>
      <c r="E189" s="274" t="s">
        <v>1</v>
      </c>
      <c r="F189" s="275" t="s">
        <v>154</v>
      </c>
      <c r="G189" s="273"/>
      <c r="H189" s="276">
        <v>1</v>
      </c>
      <c r="I189" s="277"/>
      <c r="J189" s="277"/>
      <c r="K189" s="273"/>
      <c r="L189" s="273"/>
      <c r="M189" s="278"/>
      <c r="N189" s="279"/>
      <c r="O189" s="280"/>
      <c r="P189" s="280"/>
      <c r="Q189" s="280"/>
      <c r="R189" s="280"/>
      <c r="S189" s="280"/>
      <c r="T189" s="280"/>
      <c r="U189" s="280"/>
      <c r="V189" s="280"/>
      <c r="W189" s="280"/>
      <c r="X189" s="281"/>
      <c r="Y189" s="14"/>
      <c r="Z189" s="14"/>
      <c r="AA189" s="14"/>
      <c r="AB189" s="14"/>
      <c r="AC189" s="14"/>
      <c r="AD189" s="14"/>
      <c r="AE189" s="14"/>
      <c r="AT189" s="282" t="s">
        <v>149</v>
      </c>
      <c r="AU189" s="282" t="s">
        <v>85</v>
      </c>
      <c r="AV189" s="14" t="s">
        <v>146</v>
      </c>
      <c r="AW189" s="14" t="s">
        <v>5</v>
      </c>
      <c r="AX189" s="14" t="s">
        <v>85</v>
      </c>
      <c r="AY189" s="282" t="s">
        <v>139</v>
      </c>
    </row>
    <row r="190" s="2" customFormat="1" ht="21.75" customHeight="1">
      <c r="A190" s="37"/>
      <c r="B190" s="38"/>
      <c r="C190" s="231" t="s">
        <v>217</v>
      </c>
      <c r="D190" s="231" t="s">
        <v>140</v>
      </c>
      <c r="E190" s="232" t="s">
        <v>358</v>
      </c>
      <c r="F190" s="233" t="s">
        <v>359</v>
      </c>
      <c r="G190" s="234" t="s">
        <v>164</v>
      </c>
      <c r="H190" s="235">
        <v>4</v>
      </c>
      <c r="I190" s="236"/>
      <c r="J190" s="237"/>
      <c r="K190" s="238">
        <f>ROUND(P190*H190,2)</f>
        <v>0</v>
      </c>
      <c r="L190" s="233" t="s">
        <v>144</v>
      </c>
      <c r="M190" s="239"/>
      <c r="N190" s="240" t="s">
        <v>1</v>
      </c>
      <c r="O190" s="241" t="s">
        <v>40</v>
      </c>
      <c r="P190" s="242">
        <f>I190+J190</f>
        <v>0</v>
      </c>
      <c r="Q190" s="242">
        <f>ROUND(I190*H190,2)</f>
        <v>0</v>
      </c>
      <c r="R190" s="242">
        <f>ROUND(J190*H190,2)</f>
        <v>0</v>
      </c>
      <c r="S190" s="90"/>
      <c r="T190" s="243">
        <f>S190*H190</f>
        <v>0</v>
      </c>
      <c r="U190" s="243">
        <v>0.002</v>
      </c>
      <c r="V190" s="243">
        <f>U190*H190</f>
        <v>0.0080000000000000002</v>
      </c>
      <c r="W190" s="243">
        <v>0</v>
      </c>
      <c r="X190" s="244">
        <f>W190*H190</f>
        <v>0</v>
      </c>
      <c r="Y190" s="37"/>
      <c r="Z190" s="37"/>
      <c r="AA190" s="37"/>
      <c r="AB190" s="37"/>
      <c r="AC190" s="37"/>
      <c r="AD190" s="37"/>
      <c r="AE190" s="37"/>
      <c r="AR190" s="245" t="s">
        <v>145</v>
      </c>
      <c r="AT190" s="245" t="s">
        <v>140</v>
      </c>
      <c r="AU190" s="245" t="s">
        <v>85</v>
      </c>
      <c r="AY190" s="16" t="s">
        <v>139</v>
      </c>
      <c r="BE190" s="246">
        <f>IF(O190="základní",K190,0)</f>
        <v>0</v>
      </c>
      <c r="BF190" s="246">
        <f>IF(O190="snížená",K190,0)</f>
        <v>0</v>
      </c>
      <c r="BG190" s="246">
        <f>IF(O190="zákl. přenesená",K190,0)</f>
        <v>0</v>
      </c>
      <c r="BH190" s="246">
        <f>IF(O190="sníž. přenesená",K190,0)</f>
        <v>0</v>
      </c>
      <c r="BI190" s="246">
        <f>IF(O190="nulová",K190,0)</f>
        <v>0</v>
      </c>
      <c r="BJ190" s="16" t="s">
        <v>85</v>
      </c>
      <c r="BK190" s="246">
        <f>ROUND(P190*H190,2)</f>
        <v>0</v>
      </c>
      <c r="BL190" s="16" t="s">
        <v>146</v>
      </c>
      <c r="BM190" s="245" t="s">
        <v>1125</v>
      </c>
    </row>
    <row r="191" s="2" customFormat="1">
      <c r="A191" s="37"/>
      <c r="B191" s="38"/>
      <c r="C191" s="39"/>
      <c r="D191" s="247" t="s">
        <v>148</v>
      </c>
      <c r="E191" s="39"/>
      <c r="F191" s="248" t="s">
        <v>359</v>
      </c>
      <c r="G191" s="39"/>
      <c r="H191" s="39"/>
      <c r="I191" s="144"/>
      <c r="J191" s="144"/>
      <c r="K191" s="39"/>
      <c r="L191" s="39"/>
      <c r="M191" s="43"/>
      <c r="N191" s="249"/>
      <c r="O191" s="250"/>
      <c r="P191" s="90"/>
      <c r="Q191" s="90"/>
      <c r="R191" s="90"/>
      <c r="S191" s="90"/>
      <c r="T191" s="90"/>
      <c r="U191" s="90"/>
      <c r="V191" s="90"/>
      <c r="W191" s="90"/>
      <c r="X191" s="91"/>
      <c r="Y191" s="37"/>
      <c r="Z191" s="37"/>
      <c r="AA191" s="37"/>
      <c r="AB191" s="37"/>
      <c r="AC191" s="37"/>
      <c r="AD191" s="37"/>
      <c r="AE191" s="37"/>
      <c r="AT191" s="16" t="s">
        <v>148</v>
      </c>
      <c r="AU191" s="16" t="s">
        <v>85</v>
      </c>
    </row>
    <row r="192" s="12" customFormat="1">
      <c r="A192" s="12"/>
      <c r="B192" s="251"/>
      <c r="C192" s="252"/>
      <c r="D192" s="247" t="s">
        <v>149</v>
      </c>
      <c r="E192" s="253" t="s">
        <v>1</v>
      </c>
      <c r="F192" s="254" t="s">
        <v>1102</v>
      </c>
      <c r="G192" s="252"/>
      <c r="H192" s="253" t="s">
        <v>1</v>
      </c>
      <c r="I192" s="255"/>
      <c r="J192" s="255"/>
      <c r="K192" s="252"/>
      <c r="L192" s="252"/>
      <c r="M192" s="256"/>
      <c r="N192" s="257"/>
      <c r="O192" s="258"/>
      <c r="P192" s="258"/>
      <c r="Q192" s="258"/>
      <c r="R192" s="258"/>
      <c r="S192" s="258"/>
      <c r="T192" s="258"/>
      <c r="U192" s="258"/>
      <c r="V192" s="258"/>
      <c r="W192" s="258"/>
      <c r="X192" s="259"/>
      <c r="Y192" s="12"/>
      <c r="Z192" s="12"/>
      <c r="AA192" s="12"/>
      <c r="AB192" s="12"/>
      <c r="AC192" s="12"/>
      <c r="AD192" s="12"/>
      <c r="AE192" s="12"/>
      <c r="AT192" s="260" t="s">
        <v>149</v>
      </c>
      <c r="AU192" s="260" t="s">
        <v>85</v>
      </c>
      <c r="AV192" s="12" t="s">
        <v>85</v>
      </c>
      <c r="AW192" s="12" t="s">
        <v>5</v>
      </c>
      <c r="AX192" s="12" t="s">
        <v>77</v>
      </c>
      <c r="AY192" s="260" t="s">
        <v>139</v>
      </c>
    </row>
    <row r="193" s="13" customFormat="1">
      <c r="A193" s="13"/>
      <c r="B193" s="261"/>
      <c r="C193" s="262"/>
      <c r="D193" s="247" t="s">
        <v>149</v>
      </c>
      <c r="E193" s="263" t="s">
        <v>1</v>
      </c>
      <c r="F193" s="264" t="s">
        <v>87</v>
      </c>
      <c r="G193" s="262"/>
      <c r="H193" s="265">
        <v>2</v>
      </c>
      <c r="I193" s="266"/>
      <c r="J193" s="266"/>
      <c r="K193" s="262"/>
      <c r="L193" s="262"/>
      <c r="M193" s="267"/>
      <c r="N193" s="268"/>
      <c r="O193" s="269"/>
      <c r="P193" s="269"/>
      <c r="Q193" s="269"/>
      <c r="R193" s="269"/>
      <c r="S193" s="269"/>
      <c r="T193" s="269"/>
      <c r="U193" s="269"/>
      <c r="V193" s="269"/>
      <c r="W193" s="269"/>
      <c r="X193" s="270"/>
      <c r="Y193" s="13"/>
      <c r="Z193" s="13"/>
      <c r="AA193" s="13"/>
      <c r="AB193" s="13"/>
      <c r="AC193" s="13"/>
      <c r="AD193" s="13"/>
      <c r="AE193" s="13"/>
      <c r="AT193" s="271" t="s">
        <v>149</v>
      </c>
      <c r="AU193" s="271" t="s">
        <v>85</v>
      </c>
      <c r="AV193" s="13" t="s">
        <v>87</v>
      </c>
      <c r="AW193" s="13" t="s">
        <v>5</v>
      </c>
      <c r="AX193" s="13" t="s">
        <v>77</v>
      </c>
      <c r="AY193" s="271" t="s">
        <v>139</v>
      </c>
    </row>
    <row r="194" s="12" customFormat="1">
      <c r="A194" s="12"/>
      <c r="B194" s="251"/>
      <c r="C194" s="252"/>
      <c r="D194" s="247" t="s">
        <v>149</v>
      </c>
      <c r="E194" s="253" t="s">
        <v>1</v>
      </c>
      <c r="F194" s="254" t="s">
        <v>1104</v>
      </c>
      <c r="G194" s="252"/>
      <c r="H194" s="253" t="s">
        <v>1</v>
      </c>
      <c r="I194" s="255"/>
      <c r="J194" s="255"/>
      <c r="K194" s="252"/>
      <c r="L194" s="252"/>
      <c r="M194" s="256"/>
      <c r="N194" s="257"/>
      <c r="O194" s="258"/>
      <c r="P194" s="258"/>
      <c r="Q194" s="258"/>
      <c r="R194" s="258"/>
      <c r="S194" s="258"/>
      <c r="T194" s="258"/>
      <c r="U194" s="258"/>
      <c r="V194" s="258"/>
      <c r="W194" s="258"/>
      <c r="X194" s="259"/>
      <c r="Y194" s="12"/>
      <c r="Z194" s="12"/>
      <c r="AA194" s="12"/>
      <c r="AB194" s="12"/>
      <c r="AC194" s="12"/>
      <c r="AD194" s="12"/>
      <c r="AE194" s="12"/>
      <c r="AT194" s="260" t="s">
        <v>149</v>
      </c>
      <c r="AU194" s="260" t="s">
        <v>85</v>
      </c>
      <c r="AV194" s="12" t="s">
        <v>85</v>
      </c>
      <c r="AW194" s="12" t="s">
        <v>5</v>
      </c>
      <c r="AX194" s="12" t="s">
        <v>77</v>
      </c>
      <c r="AY194" s="260" t="s">
        <v>139</v>
      </c>
    </row>
    <row r="195" s="13" customFormat="1">
      <c r="A195" s="13"/>
      <c r="B195" s="261"/>
      <c r="C195" s="262"/>
      <c r="D195" s="247" t="s">
        <v>149</v>
      </c>
      <c r="E195" s="263" t="s">
        <v>1</v>
      </c>
      <c r="F195" s="264" t="s">
        <v>87</v>
      </c>
      <c r="G195" s="262"/>
      <c r="H195" s="265">
        <v>2</v>
      </c>
      <c r="I195" s="266"/>
      <c r="J195" s="266"/>
      <c r="K195" s="262"/>
      <c r="L195" s="262"/>
      <c r="M195" s="267"/>
      <c r="N195" s="268"/>
      <c r="O195" s="269"/>
      <c r="P195" s="269"/>
      <c r="Q195" s="269"/>
      <c r="R195" s="269"/>
      <c r="S195" s="269"/>
      <c r="T195" s="269"/>
      <c r="U195" s="269"/>
      <c r="V195" s="269"/>
      <c r="W195" s="269"/>
      <c r="X195" s="270"/>
      <c r="Y195" s="13"/>
      <c r="Z195" s="13"/>
      <c r="AA195" s="13"/>
      <c r="AB195" s="13"/>
      <c r="AC195" s="13"/>
      <c r="AD195" s="13"/>
      <c r="AE195" s="13"/>
      <c r="AT195" s="271" t="s">
        <v>149</v>
      </c>
      <c r="AU195" s="271" t="s">
        <v>85</v>
      </c>
      <c r="AV195" s="13" t="s">
        <v>87</v>
      </c>
      <c r="AW195" s="13" t="s">
        <v>5</v>
      </c>
      <c r="AX195" s="13" t="s">
        <v>77</v>
      </c>
      <c r="AY195" s="271" t="s">
        <v>139</v>
      </c>
    </row>
    <row r="196" s="14" customFormat="1">
      <c r="A196" s="14"/>
      <c r="B196" s="272"/>
      <c r="C196" s="273"/>
      <c r="D196" s="247" t="s">
        <v>149</v>
      </c>
      <c r="E196" s="274" t="s">
        <v>1</v>
      </c>
      <c r="F196" s="275" t="s">
        <v>154</v>
      </c>
      <c r="G196" s="273"/>
      <c r="H196" s="276">
        <v>4</v>
      </c>
      <c r="I196" s="277"/>
      <c r="J196" s="277"/>
      <c r="K196" s="273"/>
      <c r="L196" s="273"/>
      <c r="M196" s="278"/>
      <c r="N196" s="279"/>
      <c r="O196" s="280"/>
      <c r="P196" s="280"/>
      <c r="Q196" s="280"/>
      <c r="R196" s="280"/>
      <c r="S196" s="280"/>
      <c r="T196" s="280"/>
      <c r="U196" s="280"/>
      <c r="V196" s="280"/>
      <c r="W196" s="280"/>
      <c r="X196" s="281"/>
      <c r="Y196" s="14"/>
      <c r="Z196" s="14"/>
      <c r="AA196" s="14"/>
      <c r="AB196" s="14"/>
      <c r="AC196" s="14"/>
      <c r="AD196" s="14"/>
      <c r="AE196" s="14"/>
      <c r="AT196" s="282" t="s">
        <v>149</v>
      </c>
      <c r="AU196" s="282" t="s">
        <v>85</v>
      </c>
      <c r="AV196" s="14" t="s">
        <v>146</v>
      </c>
      <c r="AW196" s="14" t="s">
        <v>5</v>
      </c>
      <c r="AX196" s="14" t="s">
        <v>85</v>
      </c>
      <c r="AY196" s="282" t="s">
        <v>139</v>
      </c>
    </row>
    <row r="197" s="2" customFormat="1" ht="21.75" customHeight="1">
      <c r="A197" s="37"/>
      <c r="B197" s="38"/>
      <c r="C197" s="231" t="s">
        <v>205</v>
      </c>
      <c r="D197" s="231" t="s">
        <v>140</v>
      </c>
      <c r="E197" s="232" t="s">
        <v>362</v>
      </c>
      <c r="F197" s="233" t="s">
        <v>363</v>
      </c>
      <c r="G197" s="234" t="s">
        <v>364</v>
      </c>
      <c r="H197" s="235">
        <v>89.280000000000001</v>
      </c>
      <c r="I197" s="236"/>
      <c r="J197" s="237"/>
      <c r="K197" s="238">
        <f>ROUND(P197*H197,2)</f>
        <v>0</v>
      </c>
      <c r="L197" s="233" t="s">
        <v>144</v>
      </c>
      <c r="M197" s="239"/>
      <c r="N197" s="240" t="s">
        <v>1</v>
      </c>
      <c r="O197" s="241" t="s">
        <v>40</v>
      </c>
      <c r="P197" s="242">
        <f>I197+J197</f>
        <v>0</v>
      </c>
      <c r="Q197" s="242">
        <f>ROUND(I197*H197,2)</f>
        <v>0</v>
      </c>
      <c r="R197" s="242">
        <f>ROUND(J197*H197,2)</f>
        <v>0</v>
      </c>
      <c r="S197" s="90"/>
      <c r="T197" s="243">
        <f>S197*H197</f>
        <v>0</v>
      </c>
      <c r="U197" s="243">
        <v>1</v>
      </c>
      <c r="V197" s="243">
        <f>U197*H197</f>
        <v>89.280000000000001</v>
      </c>
      <c r="W197" s="243">
        <v>0</v>
      </c>
      <c r="X197" s="244">
        <f>W197*H197</f>
        <v>0</v>
      </c>
      <c r="Y197" s="37"/>
      <c r="Z197" s="37"/>
      <c r="AA197" s="37"/>
      <c r="AB197" s="37"/>
      <c r="AC197" s="37"/>
      <c r="AD197" s="37"/>
      <c r="AE197" s="37"/>
      <c r="AR197" s="245" t="s">
        <v>145</v>
      </c>
      <c r="AT197" s="245" t="s">
        <v>140</v>
      </c>
      <c r="AU197" s="245" t="s">
        <v>85</v>
      </c>
      <c r="AY197" s="16" t="s">
        <v>139</v>
      </c>
      <c r="BE197" s="246">
        <f>IF(O197="základní",K197,0)</f>
        <v>0</v>
      </c>
      <c r="BF197" s="246">
        <f>IF(O197="snížená",K197,0)</f>
        <v>0</v>
      </c>
      <c r="BG197" s="246">
        <f>IF(O197="zákl. přenesená",K197,0)</f>
        <v>0</v>
      </c>
      <c r="BH197" s="246">
        <f>IF(O197="sníž. přenesená",K197,0)</f>
        <v>0</v>
      </c>
      <c r="BI197" s="246">
        <f>IF(O197="nulová",K197,0)</f>
        <v>0</v>
      </c>
      <c r="BJ197" s="16" t="s">
        <v>85</v>
      </c>
      <c r="BK197" s="246">
        <f>ROUND(P197*H197,2)</f>
        <v>0</v>
      </c>
      <c r="BL197" s="16" t="s">
        <v>146</v>
      </c>
      <c r="BM197" s="245" t="s">
        <v>1126</v>
      </c>
    </row>
    <row r="198" s="2" customFormat="1">
      <c r="A198" s="37"/>
      <c r="B198" s="38"/>
      <c r="C198" s="39"/>
      <c r="D198" s="247" t="s">
        <v>148</v>
      </c>
      <c r="E198" s="39"/>
      <c r="F198" s="248" t="s">
        <v>363</v>
      </c>
      <c r="G198" s="39"/>
      <c r="H198" s="39"/>
      <c r="I198" s="144"/>
      <c r="J198" s="144"/>
      <c r="K198" s="39"/>
      <c r="L198" s="39"/>
      <c r="M198" s="43"/>
      <c r="N198" s="249"/>
      <c r="O198" s="250"/>
      <c r="P198" s="90"/>
      <c r="Q198" s="90"/>
      <c r="R198" s="90"/>
      <c r="S198" s="90"/>
      <c r="T198" s="90"/>
      <c r="U198" s="90"/>
      <c r="V198" s="90"/>
      <c r="W198" s="90"/>
      <c r="X198" s="91"/>
      <c r="Y198" s="37"/>
      <c r="Z198" s="37"/>
      <c r="AA198" s="37"/>
      <c r="AB198" s="37"/>
      <c r="AC198" s="37"/>
      <c r="AD198" s="37"/>
      <c r="AE198" s="37"/>
      <c r="AT198" s="16" t="s">
        <v>148</v>
      </c>
      <c r="AU198" s="16" t="s">
        <v>85</v>
      </c>
    </row>
    <row r="199" s="12" customFormat="1">
      <c r="A199" s="12"/>
      <c r="B199" s="251"/>
      <c r="C199" s="252"/>
      <c r="D199" s="247" t="s">
        <v>149</v>
      </c>
      <c r="E199" s="253" t="s">
        <v>1</v>
      </c>
      <c r="F199" s="254" t="s">
        <v>1102</v>
      </c>
      <c r="G199" s="252"/>
      <c r="H199" s="253" t="s">
        <v>1</v>
      </c>
      <c r="I199" s="255"/>
      <c r="J199" s="255"/>
      <c r="K199" s="252"/>
      <c r="L199" s="252"/>
      <c r="M199" s="256"/>
      <c r="N199" s="257"/>
      <c r="O199" s="258"/>
      <c r="P199" s="258"/>
      <c r="Q199" s="258"/>
      <c r="R199" s="258"/>
      <c r="S199" s="258"/>
      <c r="T199" s="258"/>
      <c r="U199" s="258"/>
      <c r="V199" s="258"/>
      <c r="W199" s="258"/>
      <c r="X199" s="259"/>
      <c r="Y199" s="12"/>
      <c r="Z199" s="12"/>
      <c r="AA199" s="12"/>
      <c r="AB199" s="12"/>
      <c r="AC199" s="12"/>
      <c r="AD199" s="12"/>
      <c r="AE199" s="12"/>
      <c r="AT199" s="260" t="s">
        <v>149</v>
      </c>
      <c r="AU199" s="260" t="s">
        <v>85</v>
      </c>
      <c r="AV199" s="12" t="s">
        <v>85</v>
      </c>
      <c r="AW199" s="12" t="s">
        <v>5</v>
      </c>
      <c r="AX199" s="12" t="s">
        <v>77</v>
      </c>
      <c r="AY199" s="260" t="s">
        <v>139</v>
      </c>
    </row>
    <row r="200" s="13" customFormat="1">
      <c r="A200" s="13"/>
      <c r="B200" s="261"/>
      <c r="C200" s="262"/>
      <c r="D200" s="247" t="s">
        <v>149</v>
      </c>
      <c r="E200" s="263" t="s">
        <v>1</v>
      </c>
      <c r="F200" s="264" t="s">
        <v>1127</v>
      </c>
      <c r="G200" s="262"/>
      <c r="H200" s="265">
        <v>24.48</v>
      </c>
      <c r="I200" s="266"/>
      <c r="J200" s="266"/>
      <c r="K200" s="262"/>
      <c r="L200" s="262"/>
      <c r="M200" s="267"/>
      <c r="N200" s="268"/>
      <c r="O200" s="269"/>
      <c r="P200" s="269"/>
      <c r="Q200" s="269"/>
      <c r="R200" s="269"/>
      <c r="S200" s="269"/>
      <c r="T200" s="269"/>
      <c r="U200" s="269"/>
      <c r="V200" s="269"/>
      <c r="W200" s="269"/>
      <c r="X200" s="270"/>
      <c r="Y200" s="13"/>
      <c r="Z200" s="13"/>
      <c r="AA200" s="13"/>
      <c r="AB200" s="13"/>
      <c r="AC200" s="13"/>
      <c r="AD200" s="13"/>
      <c r="AE200" s="13"/>
      <c r="AT200" s="271" t="s">
        <v>149</v>
      </c>
      <c r="AU200" s="271" t="s">
        <v>85</v>
      </c>
      <c r="AV200" s="13" t="s">
        <v>87</v>
      </c>
      <c r="AW200" s="13" t="s">
        <v>5</v>
      </c>
      <c r="AX200" s="13" t="s">
        <v>77</v>
      </c>
      <c r="AY200" s="271" t="s">
        <v>139</v>
      </c>
    </row>
    <row r="201" s="13" customFormat="1">
      <c r="A201" s="13"/>
      <c r="B201" s="261"/>
      <c r="C201" s="262"/>
      <c r="D201" s="247" t="s">
        <v>149</v>
      </c>
      <c r="E201" s="263" t="s">
        <v>1</v>
      </c>
      <c r="F201" s="264" t="s">
        <v>1128</v>
      </c>
      <c r="G201" s="262"/>
      <c r="H201" s="265">
        <v>20.16</v>
      </c>
      <c r="I201" s="266"/>
      <c r="J201" s="266"/>
      <c r="K201" s="262"/>
      <c r="L201" s="262"/>
      <c r="M201" s="267"/>
      <c r="N201" s="268"/>
      <c r="O201" s="269"/>
      <c r="P201" s="269"/>
      <c r="Q201" s="269"/>
      <c r="R201" s="269"/>
      <c r="S201" s="269"/>
      <c r="T201" s="269"/>
      <c r="U201" s="269"/>
      <c r="V201" s="269"/>
      <c r="W201" s="269"/>
      <c r="X201" s="270"/>
      <c r="Y201" s="13"/>
      <c r="Z201" s="13"/>
      <c r="AA201" s="13"/>
      <c r="AB201" s="13"/>
      <c r="AC201" s="13"/>
      <c r="AD201" s="13"/>
      <c r="AE201" s="13"/>
      <c r="AT201" s="271" t="s">
        <v>149</v>
      </c>
      <c r="AU201" s="271" t="s">
        <v>85</v>
      </c>
      <c r="AV201" s="13" t="s">
        <v>87</v>
      </c>
      <c r="AW201" s="13" t="s">
        <v>5</v>
      </c>
      <c r="AX201" s="13" t="s">
        <v>77</v>
      </c>
      <c r="AY201" s="271" t="s">
        <v>139</v>
      </c>
    </row>
    <row r="202" s="12" customFormat="1">
      <c r="A202" s="12"/>
      <c r="B202" s="251"/>
      <c r="C202" s="252"/>
      <c r="D202" s="247" t="s">
        <v>149</v>
      </c>
      <c r="E202" s="253" t="s">
        <v>1</v>
      </c>
      <c r="F202" s="254" t="s">
        <v>1104</v>
      </c>
      <c r="G202" s="252"/>
      <c r="H202" s="253" t="s">
        <v>1</v>
      </c>
      <c r="I202" s="255"/>
      <c r="J202" s="255"/>
      <c r="K202" s="252"/>
      <c r="L202" s="252"/>
      <c r="M202" s="256"/>
      <c r="N202" s="257"/>
      <c r="O202" s="258"/>
      <c r="P202" s="258"/>
      <c r="Q202" s="258"/>
      <c r="R202" s="258"/>
      <c r="S202" s="258"/>
      <c r="T202" s="258"/>
      <c r="U202" s="258"/>
      <c r="V202" s="258"/>
      <c r="W202" s="258"/>
      <c r="X202" s="259"/>
      <c r="Y202" s="12"/>
      <c r="Z202" s="12"/>
      <c r="AA202" s="12"/>
      <c r="AB202" s="12"/>
      <c r="AC202" s="12"/>
      <c r="AD202" s="12"/>
      <c r="AE202" s="12"/>
      <c r="AT202" s="260" t="s">
        <v>149</v>
      </c>
      <c r="AU202" s="260" t="s">
        <v>85</v>
      </c>
      <c r="AV202" s="12" t="s">
        <v>85</v>
      </c>
      <c r="AW202" s="12" t="s">
        <v>5</v>
      </c>
      <c r="AX202" s="12" t="s">
        <v>77</v>
      </c>
      <c r="AY202" s="260" t="s">
        <v>139</v>
      </c>
    </row>
    <row r="203" s="13" customFormat="1">
      <c r="A203" s="13"/>
      <c r="B203" s="261"/>
      <c r="C203" s="262"/>
      <c r="D203" s="247" t="s">
        <v>149</v>
      </c>
      <c r="E203" s="263" t="s">
        <v>1</v>
      </c>
      <c r="F203" s="264" t="s">
        <v>1127</v>
      </c>
      <c r="G203" s="262"/>
      <c r="H203" s="265">
        <v>24.48</v>
      </c>
      <c r="I203" s="266"/>
      <c r="J203" s="266"/>
      <c r="K203" s="262"/>
      <c r="L203" s="262"/>
      <c r="M203" s="267"/>
      <c r="N203" s="268"/>
      <c r="O203" s="269"/>
      <c r="P203" s="269"/>
      <c r="Q203" s="269"/>
      <c r="R203" s="269"/>
      <c r="S203" s="269"/>
      <c r="T203" s="269"/>
      <c r="U203" s="269"/>
      <c r="V203" s="269"/>
      <c r="W203" s="269"/>
      <c r="X203" s="270"/>
      <c r="Y203" s="13"/>
      <c r="Z203" s="13"/>
      <c r="AA203" s="13"/>
      <c r="AB203" s="13"/>
      <c r="AC203" s="13"/>
      <c r="AD203" s="13"/>
      <c r="AE203" s="13"/>
      <c r="AT203" s="271" t="s">
        <v>149</v>
      </c>
      <c r="AU203" s="271" t="s">
        <v>85</v>
      </c>
      <c r="AV203" s="13" t="s">
        <v>87</v>
      </c>
      <c r="AW203" s="13" t="s">
        <v>5</v>
      </c>
      <c r="AX203" s="13" t="s">
        <v>77</v>
      </c>
      <c r="AY203" s="271" t="s">
        <v>139</v>
      </c>
    </row>
    <row r="204" s="13" customFormat="1">
      <c r="A204" s="13"/>
      <c r="B204" s="261"/>
      <c r="C204" s="262"/>
      <c r="D204" s="247" t="s">
        <v>149</v>
      </c>
      <c r="E204" s="263" t="s">
        <v>1</v>
      </c>
      <c r="F204" s="264" t="s">
        <v>1128</v>
      </c>
      <c r="G204" s="262"/>
      <c r="H204" s="265">
        <v>20.16</v>
      </c>
      <c r="I204" s="266"/>
      <c r="J204" s="266"/>
      <c r="K204" s="262"/>
      <c r="L204" s="262"/>
      <c r="M204" s="267"/>
      <c r="N204" s="268"/>
      <c r="O204" s="269"/>
      <c r="P204" s="269"/>
      <c r="Q204" s="269"/>
      <c r="R204" s="269"/>
      <c r="S204" s="269"/>
      <c r="T204" s="269"/>
      <c r="U204" s="269"/>
      <c r="V204" s="269"/>
      <c r="W204" s="269"/>
      <c r="X204" s="270"/>
      <c r="Y204" s="13"/>
      <c r="Z204" s="13"/>
      <c r="AA204" s="13"/>
      <c r="AB204" s="13"/>
      <c r="AC204" s="13"/>
      <c r="AD204" s="13"/>
      <c r="AE204" s="13"/>
      <c r="AT204" s="271" t="s">
        <v>149</v>
      </c>
      <c r="AU204" s="271" t="s">
        <v>85</v>
      </c>
      <c r="AV204" s="13" t="s">
        <v>87</v>
      </c>
      <c r="AW204" s="13" t="s">
        <v>5</v>
      </c>
      <c r="AX204" s="13" t="s">
        <v>77</v>
      </c>
      <c r="AY204" s="271" t="s">
        <v>139</v>
      </c>
    </row>
    <row r="205" s="14" customFormat="1">
      <c r="A205" s="14"/>
      <c r="B205" s="272"/>
      <c r="C205" s="273"/>
      <c r="D205" s="247" t="s">
        <v>149</v>
      </c>
      <c r="E205" s="274" t="s">
        <v>1</v>
      </c>
      <c r="F205" s="275" t="s">
        <v>154</v>
      </c>
      <c r="G205" s="273"/>
      <c r="H205" s="276">
        <v>89.280000000000001</v>
      </c>
      <c r="I205" s="277"/>
      <c r="J205" s="277"/>
      <c r="K205" s="273"/>
      <c r="L205" s="273"/>
      <c r="M205" s="278"/>
      <c r="N205" s="279"/>
      <c r="O205" s="280"/>
      <c r="P205" s="280"/>
      <c r="Q205" s="280"/>
      <c r="R205" s="280"/>
      <c r="S205" s="280"/>
      <c r="T205" s="280"/>
      <c r="U205" s="280"/>
      <c r="V205" s="280"/>
      <c r="W205" s="280"/>
      <c r="X205" s="281"/>
      <c r="Y205" s="14"/>
      <c r="Z205" s="14"/>
      <c r="AA205" s="14"/>
      <c r="AB205" s="14"/>
      <c r="AC205" s="14"/>
      <c r="AD205" s="14"/>
      <c r="AE205" s="14"/>
      <c r="AT205" s="282" t="s">
        <v>149</v>
      </c>
      <c r="AU205" s="282" t="s">
        <v>85</v>
      </c>
      <c r="AV205" s="14" t="s">
        <v>146</v>
      </c>
      <c r="AW205" s="14" t="s">
        <v>5</v>
      </c>
      <c r="AX205" s="14" t="s">
        <v>85</v>
      </c>
      <c r="AY205" s="282" t="s">
        <v>139</v>
      </c>
    </row>
    <row r="206" s="2" customFormat="1" ht="21.75" customHeight="1">
      <c r="A206" s="37"/>
      <c r="B206" s="38"/>
      <c r="C206" s="231" t="s">
        <v>226</v>
      </c>
      <c r="D206" s="231" t="s">
        <v>140</v>
      </c>
      <c r="E206" s="232" t="s">
        <v>373</v>
      </c>
      <c r="F206" s="233" t="s">
        <v>374</v>
      </c>
      <c r="G206" s="234" t="s">
        <v>364</v>
      </c>
      <c r="H206" s="235">
        <v>1</v>
      </c>
      <c r="I206" s="236"/>
      <c r="J206" s="237"/>
      <c r="K206" s="238">
        <f>ROUND(P206*H206,2)</f>
        <v>0</v>
      </c>
      <c r="L206" s="233" t="s">
        <v>144</v>
      </c>
      <c r="M206" s="239"/>
      <c r="N206" s="240" t="s">
        <v>1</v>
      </c>
      <c r="O206" s="241" t="s">
        <v>40</v>
      </c>
      <c r="P206" s="242">
        <f>I206+J206</f>
        <v>0</v>
      </c>
      <c r="Q206" s="242">
        <f>ROUND(I206*H206,2)</f>
        <v>0</v>
      </c>
      <c r="R206" s="242">
        <f>ROUND(J206*H206,2)</f>
        <v>0</v>
      </c>
      <c r="S206" s="90"/>
      <c r="T206" s="243">
        <f>S206*H206</f>
        <v>0</v>
      </c>
      <c r="U206" s="243">
        <v>1</v>
      </c>
      <c r="V206" s="243">
        <f>U206*H206</f>
        <v>1</v>
      </c>
      <c r="W206" s="243">
        <v>0</v>
      </c>
      <c r="X206" s="244">
        <f>W206*H206</f>
        <v>0</v>
      </c>
      <c r="Y206" s="37"/>
      <c r="Z206" s="37"/>
      <c r="AA206" s="37"/>
      <c r="AB206" s="37"/>
      <c r="AC206" s="37"/>
      <c r="AD206" s="37"/>
      <c r="AE206" s="37"/>
      <c r="AR206" s="245" t="s">
        <v>145</v>
      </c>
      <c r="AT206" s="245" t="s">
        <v>140</v>
      </c>
      <c r="AU206" s="245" t="s">
        <v>85</v>
      </c>
      <c r="AY206" s="16" t="s">
        <v>139</v>
      </c>
      <c r="BE206" s="246">
        <f>IF(O206="základní",K206,0)</f>
        <v>0</v>
      </c>
      <c r="BF206" s="246">
        <f>IF(O206="snížená",K206,0)</f>
        <v>0</v>
      </c>
      <c r="BG206" s="246">
        <f>IF(O206="zákl. přenesená",K206,0)</f>
        <v>0</v>
      </c>
      <c r="BH206" s="246">
        <f>IF(O206="sníž. přenesená",K206,0)</f>
        <v>0</v>
      </c>
      <c r="BI206" s="246">
        <f>IF(O206="nulová",K206,0)</f>
        <v>0</v>
      </c>
      <c r="BJ206" s="16" t="s">
        <v>85</v>
      </c>
      <c r="BK206" s="246">
        <f>ROUND(P206*H206,2)</f>
        <v>0</v>
      </c>
      <c r="BL206" s="16" t="s">
        <v>146</v>
      </c>
      <c r="BM206" s="245" t="s">
        <v>1129</v>
      </c>
    </row>
    <row r="207" s="2" customFormat="1">
      <c r="A207" s="37"/>
      <c r="B207" s="38"/>
      <c r="C207" s="39"/>
      <c r="D207" s="247" t="s">
        <v>148</v>
      </c>
      <c r="E207" s="39"/>
      <c r="F207" s="248" t="s">
        <v>374</v>
      </c>
      <c r="G207" s="39"/>
      <c r="H207" s="39"/>
      <c r="I207" s="144"/>
      <c r="J207" s="144"/>
      <c r="K207" s="39"/>
      <c r="L207" s="39"/>
      <c r="M207" s="43"/>
      <c r="N207" s="249"/>
      <c r="O207" s="250"/>
      <c r="P207" s="90"/>
      <c r="Q207" s="90"/>
      <c r="R207" s="90"/>
      <c r="S207" s="90"/>
      <c r="T207" s="90"/>
      <c r="U207" s="90"/>
      <c r="V207" s="90"/>
      <c r="W207" s="90"/>
      <c r="X207" s="91"/>
      <c r="Y207" s="37"/>
      <c r="Z207" s="37"/>
      <c r="AA207" s="37"/>
      <c r="AB207" s="37"/>
      <c r="AC207" s="37"/>
      <c r="AD207" s="37"/>
      <c r="AE207" s="37"/>
      <c r="AT207" s="16" t="s">
        <v>148</v>
      </c>
      <c r="AU207" s="16" t="s">
        <v>85</v>
      </c>
    </row>
    <row r="208" s="12" customFormat="1">
      <c r="A208" s="12"/>
      <c r="B208" s="251"/>
      <c r="C208" s="252"/>
      <c r="D208" s="247" t="s">
        <v>149</v>
      </c>
      <c r="E208" s="253" t="s">
        <v>1</v>
      </c>
      <c r="F208" s="254" t="s">
        <v>376</v>
      </c>
      <c r="G208" s="252"/>
      <c r="H208" s="253" t="s">
        <v>1</v>
      </c>
      <c r="I208" s="255"/>
      <c r="J208" s="255"/>
      <c r="K208" s="252"/>
      <c r="L208" s="252"/>
      <c r="M208" s="256"/>
      <c r="N208" s="257"/>
      <c r="O208" s="258"/>
      <c r="P208" s="258"/>
      <c r="Q208" s="258"/>
      <c r="R208" s="258"/>
      <c r="S208" s="258"/>
      <c r="T208" s="258"/>
      <c r="U208" s="258"/>
      <c r="V208" s="258"/>
      <c r="W208" s="258"/>
      <c r="X208" s="259"/>
      <c r="Y208" s="12"/>
      <c r="Z208" s="12"/>
      <c r="AA208" s="12"/>
      <c r="AB208" s="12"/>
      <c r="AC208" s="12"/>
      <c r="AD208" s="12"/>
      <c r="AE208" s="12"/>
      <c r="AT208" s="260" t="s">
        <v>149</v>
      </c>
      <c r="AU208" s="260" t="s">
        <v>85</v>
      </c>
      <c r="AV208" s="12" t="s">
        <v>85</v>
      </c>
      <c r="AW208" s="12" t="s">
        <v>5</v>
      </c>
      <c r="AX208" s="12" t="s">
        <v>77</v>
      </c>
      <c r="AY208" s="260" t="s">
        <v>139</v>
      </c>
    </row>
    <row r="209" s="13" customFormat="1">
      <c r="A209" s="13"/>
      <c r="B209" s="261"/>
      <c r="C209" s="262"/>
      <c r="D209" s="247" t="s">
        <v>149</v>
      </c>
      <c r="E209" s="263" t="s">
        <v>1</v>
      </c>
      <c r="F209" s="264" t="s">
        <v>377</v>
      </c>
      <c r="G209" s="262"/>
      <c r="H209" s="265">
        <v>1</v>
      </c>
      <c r="I209" s="266"/>
      <c r="J209" s="266"/>
      <c r="K209" s="262"/>
      <c r="L209" s="262"/>
      <c r="M209" s="267"/>
      <c r="N209" s="268"/>
      <c r="O209" s="269"/>
      <c r="P209" s="269"/>
      <c r="Q209" s="269"/>
      <c r="R209" s="269"/>
      <c r="S209" s="269"/>
      <c r="T209" s="269"/>
      <c r="U209" s="269"/>
      <c r="V209" s="269"/>
      <c r="W209" s="269"/>
      <c r="X209" s="270"/>
      <c r="Y209" s="13"/>
      <c r="Z209" s="13"/>
      <c r="AA209" s="13"/>
      <c r="AB209" s="13"/>
      <c r="AC209" s="13"/>
      <c r="AD209" s="13"/>
      <c r="AE209" s="13"/>
      <c r="AT209" s="271" t="s">
        <v>149</v>
      </c>
      <c r="AU209" s="271" t="s">
        <v>85</v>
      </c>
      <c r="AV209" s="13" t="s">
        <v>87</v>
      </c>
      <c r="AW209" s="13" t="s">
        <v>5</v>
      </c>
      <c r="AX209" s="13" t="s">
        <v>77</v>
      </c>
      <c r="AY209" s="271" t="s">
        <v>139</v>
      </c>
    </row>
    <row r="210" s="14" customFormat="1">
      <c r="A210" s="14"/>
      <c r="B210" s="272"/>
      <c r="C210" s="273"/>
      <c r="D210" s="247" t="s">
        <v>149</v>
      </c>
      <c r="E210" s="274" t="s">
        <v>1</v>
      </c>
      <c r="F210" s="275" t="s">
        <v>154</v>
      </c>
      <c r="G210" s="273"/>
      <c r="H210" s="276">
        <v>1</v>
      </c>
      <c r="I210" s="277"/>
      <c r="J210" s="277"/>
      <c r="K210" s="273"/>
      <c r="L210" s="273"/>
      <c r="M210" s="278"/>
      <c r="N210" s="279"/>
      <c r="O210" s="280"/>
      <c r="P210" s="280"/>
      <c r="Q210" s="280"/>
      <c r="R210" s="280"/>
      <c r="S210" s="280"/>
      <c r="T210" s="280"/>
      <c r="U210" s="280"/>
      <c r="V210" s="280"/>
      <c r="W210" s="280"/>
      <c r="X210" s="281"/>
      <c r="Y210" s="14"/>
      <c r="Z210" s="14"/>
      <c r="AA210" s="14"/>
      <c r="AB210" s="14"/>
      <c r="AC210" s="14"/>
      <c r="AD210" s="14"/>
      <c r="AE210" s="14"/>
      <c r="AT210" s="282" t="s">
        <v>149</v>
      </c>
      <c r="AU210" s="282" t="s">
        <v>85</v>
      </c>
      <c r="AV210" s="14" t="s">
        <v>146</v>
      </c>
      <c r="AW210" s="14" t="s">
        <v>5</v>
      </c>
      <c r="AX210" s="14" t="s">
        <v>85</v>
      </c>
      <c r="AY210" s="282" t="s">
        <v>139</v>
      </c>
    </row>
    <row r="211" s="2" customFormat="1" ht="21.75" customHeight="1">
      <c r="A211" s="37"/>
      <c r="B211" s="38"/>
      <c r="C211" s="231" t="s">
        <v>230</v>
      </c>
      <c r="D211" s="231" t="s">
        <v>140</v>
      </c>
      <c r="E211" s="232" t="s">
        <v>1130</v>
      </c>
      <c r="F211" s="233" t="s">
        <v>1131</v>
      </c>
      <c r="G211" s="234" t="s">
        <v>364</v>
      </c>
      <c r="H211" s="235">
        <v>14.535</v>
      </c>
      <c r="I211" s="236"/>
      <c r="J211" s="237"/>
      <c r="K211" s="238">
        <f>ROUND(P211*H211,2)</f>
        <v>0</v>
      </c>
      <c r="L211" s="233" t="s">
        <v>144</v>
      </c>
      <c r="M211" s="239"/>
      <c r="N211" s="240" t="s">
        <v>1</v>
      </c>
      <c r="O211" s="241" t="s">
        <v>40</v>
      </c>
      <c r="P211" s="242">
        <f>I211+J211</f>
        <v>0</v>
      </c>
      <c r="Q211" s="242">
        <f>ROUND(I211*H211,2)</f>
        <v>0</v>
      </c>
      <c r="R211" s="242">
        <f>ROUND(J211*H211,2)</f>
        <v>0</v>
      </c>
      <c r="S211" s="90"/>
      <c r="T211" s="243">
        <f>S211*H211</f>
        <v>0</v>
      </c>
      <c r="U211" s="243">
        <v>1</v>
      </c>
      <c r="V211" s="243">
        <f>U211*H211</f>
        <v>14.535</v>
      </c>
      <c r="W211" s="243">
        <v>0</v>
      </c>
      <c r="X211" s="244">
        <f>W211*H211</f>
        <v>0</v>
      </c>
      <c r="Y211" s="37"/>
      <c r="Z211" s="37"/>
      <c r="AA211" s="37"/>
      <c r="AB211" s="37"/>
      <c r="AC211" s="37"/>
      <c r="AD211" s="37"/>
      <c r="AE211" s="37"/>
      <c r="AR211" s="245" t="s">
        <v>145</v>
      </c>
      <c r="AT211" s="245" t="s">
        <v>140</v>
      </c>
      <c r="AU211" s="245" t="s">
        <v>85</v>
      </c>
      <c r="AY211" s="16" t="s">
        <v>139</v>
      </c>
      <c r="BE211" s="246">
        <f>IF(O211="základní",K211,0)</f>
        <v>0</v>
      </c>
      <c r="BF211" s="246">
        <f>IF(O211="snížená",K211,0)</f>
        <v>0</v>
      </c>
      <c r="BG211" s="246">
        <f>IF(O211="zákl. přenesená",K211,0)</f>
        <v>0</v>
      </c>
      <c r="BH211" s="246">
        <f>IF(O211="sníž. přenesená",K211,0)</f>
        <v>0</v>
      </c>
      <c r="BI211" s="246">
        <f>IF(O211="nulová",K211,0)</f>
        <v>0</v>
      </c>
      <c r="BJ211" s="16" t="s">
        <v>85</v>
      </c>
      <c r="BK211" s="246">
        <f>ROUND(P211*H211,2)</f>
        <v>0</v>
      </c>
      <c r="BL211" s="16" t="s">
        <v>146</v>
      </c>
      <c r="BM211" s="245" t="s">
        <v>1132</v>
      </c>
    </row>
    <row r="212" s="2" customFormat="1">
      <c r="A212" s="37"/>
      <c r="B212" s="38"/>
      <c r="C212" s="39"/>
      <c r="D212" s="247" t="s">
        <v>148</v>
      </c>
      <c r="E212" s="39"/>
      <c r="F212" s="248" t="s">
        <v>1131</v>
      </c>
      <c r="G212" s="39"/>
      <c r="H212" s="39"/>
      <c r="I212" s="144"/>
      <c r="J212" s="144"/>
      <c r="K212" s="39"/>
      <c r="L212" s="39"/>
      <c r="M212" s="43"/>
      <c r="N212" s="249"/>
      <c r="O212" s="250"/>
      <c r="P212" s="90"/>
      <c r="Q212" s="90"/>
      <c r="R212" s="90"/>
      <c r="S212" s="90"/>
      <c r="T212" s="90"/>
      <c r="U212" s="90"/>
      <c r="V212" s="90"/>
      <c r="W212" s="90"/>
      <c r="X212" s="91"/>
      <c r="Y212" s="37"/>
      <c r="Z212" s="37"/>
      <c r="AA212" s="37"/>
      <c r="AB212" s="37"/>
      <c r="AC212" s="37"/>
      <c r="AD212" s="37"/>
      <c r="AE212" s="37"/>
      <c r="AT212" s="16" t="s">
        <v>148</v>
      </c>
      <c r="AU212" s="16" t="s">
        <v>85</v>
      </c>
    </row>
    <row r="213" s="12" customFormat="1">
      <c r="A213" s="12"/>
      <c r="B213" s="251"/>
      <c r="C213" s="252"/>
      <c r="D213" s="247" t="s">
        <v>149</v>
      </c>
      <c r="E213" s="253" t="s">
        <v>1</v>
      </c>
      <c r="F213" s="254" t="s">
        <v>1133</v>
      </c>
      <c r="G213" s="252"/>
      <c r="H213" s="253" t="s">
        <v>1</v>
      </c>
      <c r="I213" s="255"/>
      <c r="J213" s="255"/>
      <c r="K213" s="252"/>
      <c r="L213" s="252"/>
      <c r="M213" s="256"/>
      <c r="N213" s="257"/>
      <c r="O213" s="258"/>
      <c r="P213" s="258"/>
      <c r="Q213" s="258"/>
      <c r="R213" s="258"/>
      <c r="S213" s="258"/>
      <c r="T213" s="258"/>
      <c r="U213" s="258"/>
      <c r="V213" s="258"/>
      <c r="W213" s="258"/>
      <c r="X213" s="259"/>
      <c r="Y213" s="12"/>
      <c r="Z213" s="12"/>
      <c r="AA213" s="12"/>
      <c r="AB213" s="12"/>
      <c r="AC213" s="12"/>
      <c r="AD213" s="12"/>
      <c r="AE213" s="12"/>
      <c r="AT213" s="260" t="s">
        <v>149</v>
      </c>
      <c r="AU213" s="260" t="s">
        <v>85</v>
      </c>
      <c r="AV213" s="12" t="s">
        <v>85</v>
      </c>
      <c r="AW213" s="12" t="s">
        <v>5</v>
      </c>
      <c r="AX213" s="12" t="s">
        <v>77</v>
      </c>
      <c r="AY213" s="260" t="s">
        <v>139</v>
      </c>
    </row>
    <row r="214" s="13" customFormat="1">
      <c r="A214" s="13"/>
      <c r="B214" s="261"/>
      <c r="C214" s="262"/>
      <c r="D214" s="247" t="s">
        <v>149</v>
      </c>
      <c r="E214" s="263" t="s">
        <v>1</v>
      </c>
      <c r="F214" s="264" t="s">
        <v>1134</v>
      </c>
      <c r="G214" s="262"/>
      <c r="H214" s="265">
        <v>13.949999999999999</v>
      </c>
      <c r="I214" s="266"/>
      <c r="J214" s="266"/>
      <c r="K214" s="262"/>
      <c r="L214" s="262"/>
      <c r="M214" s="267"/>
      <c r="N214" s="268"/>
      <c r="O214" s="269"/>
      <c r="P214" s="269"/>
      <c r="Q214" s="269"/>
      <c r="R214" s="269"/>
      <c r="S214" s="269"/>
      <c r="T214" s="269"/>
      <c r="U214" s="269"/>
      <c r="V214" s="269"/>
      <c r="W214" s="269"/>
      <c r="X214" s="270"/>
      <c r="Y214" s="13"/>
      <c r="Z214" s="13"/>
      <c r="AA214" s="13"/>
      <c r="AB214" s="13"/>
      <c r="AC214" s="13"/>
      <c r="AD214" s="13"/>
      <c r="AE214" s="13"/>
      <c r="AT214" s="271" t="s">
        <v>149</v>
      </c>
      <c r="AU214" s="271" t="s">
        <v>85</v>
      </c>
      <c r="AV214" s="13" t="s">
        <v>87</v>
      </c>
      <c r="AW214" s="13" t="s">
        <v>5</v>
      </c>
      <c r="AX214" s="13" t="s">
        <v>77</v>
      </c>
      <c r="AY214" s="271" t="s">
        <v>139</v>
      </c>
    </row>
    <row r="215" s="12" customFormat="1">
      <c r="A215" s="12"/>
      <c r="B215" s="251"/>
      <c r="C215" s="252"/>
      <c r="D215" s="247" t="s">
        <v>149</v>
      </c>
      <c r="E215" s="253" t="s">
        <v>1</v>
      </c>
      <c r="F215" s="254" t="s">
        <v>1135</v>
      </c>
      <c r="G215" s="252"/>
      <c r="H215" s="253" t="s">
        <v>1</v>
      </c>
      <c r="I215" s="255"/>
      <c r="J215" s="255"/>
      <c r="K215" s="252"/>
      <c r="L215" s="252"/>
      <c r="M215" s="256"/>
      <c r="N215" s="257"/>
      <c r="O215" s="258"/>
      <c r="P215" s="258"/>
      <c r="Q215" s="258"/>
      <c r="R215" s="258"/>
      <c r="S215" s="258"/>
      <c r="T215" s="258"/>
      <c r="U215" s="258"/>
      <c r="V215" s="258"/>
      <c r="W215" s="258"/>
      <c r="X215" s="259"/>
      <c r="Y215" s="12"/>
      <c r="Z215" s="12"/>
      <c r="AA215" s="12"/>
      <c r="AB215" s="12"/>
      <c r="AC215" s="12"/>
      <c r="AD215" s="12"/>
      <c r="AE215" s="12"/>
      <c r="AT215" s="260" t="s">
        <v>149</v>
      </c>
      <c r="AU215" s="260" t="s">
        <v>85</v>
      </c>
      <c r="AV215" s="12" t="s">
        <v>85</v>
      </c>
      <c r="AW215" s="12" t="s">
        <v>5</v>
      </c>
      <c r="AX215" s="12" t="s">
        <v>77</v>
      </c>
      <c r="AY215" s="260" t="s">
        <v>139</v>
      </c>
    </row>
    <row r="216" s="13" customFormat="1">
      <c r="A216" s="13"/>
      <c r="B216" s="261"/>
      <c r="C216" s="262"/>
      <c r="D216" s="247" t="s">
        <v>149</v>
      </c>
      <c r="E216" s="263" t="s">
        <v>1</v>
      </c>
      <c r="F216" s="264" t="s">
        <v>1136</v>
      </c>
      <c r="G216" s="262"/>
      <c r="H216" s="265">
        <v>0.58499999999999996</v>
      </c>
      <c r="I216" s="266"/>
      <c r="J216" s="266"/>
      <c r="K216" s="262"/>
      <c r="L216" s="262"/>
      <c r="M216" s="267"/>
      <c r="N216" s="268"/>
      <c r="O216" s="269"/>
      <c r="P216" s="269"/>
      <c r="Q216" s="269"/>
      <c r="R216" s="269"/>
      <c r="S216" s="269"/>
      <c r="T216" s="269"/>
      <c r="U216" s="269"/>
      <c r="V216" s="269"/>
      <c r="W216" s="269"/>
      <c r="X216" s="270"/>
      <c r="Y216" s="13"/>
      <c r="Z216" s="13"/>
      <c r="AA216" s="13"/>
      <c r="AB216" s="13"/>
      <c r="AC216" s="13"/>
      <c r="AD216" s="13"/>
      <c r="AE216" s="13"/>
      <c r="AT216" s="271" t="s">
        <v>149</v>
      </c>
      <c r="AU216" s="271" t="s">
        <v>85</v>
      </c>
      <c r="AV216" s="13" t="s">
        <v>87</v>
      </c>
      <c r="AW216" s="13" t="s">
        <v>5</v>
      </c>
      <c r="AX216" s="13" t="s">
        <v>77</v>
      </c>
      <c r="AY216" s="271" t="s">
        <v>139</v>
      </c>
    </row>
    <row r="217" s="14" customFormat="1">
      <c r="A217" s="14"/>
      <c r="B217" s="272"/>
      <c r="C217" s="273"/>
      <c r="D217" s="247" t="s">
        <v>149</v>
      </c>
      <c r="E217" s="274" t="s">
        <v>1</v>
      </c>
      <c r="F217" s="275" t="s">
        <v>154</v>
      </c>
      <c r="G217" s="273"/>
      <c r="H217" s="276">
        <v>14.535</v>
      </c>
      <c r="I217" s="277"/>
      <c r="J217" s="277"/>
      <c r="K217" s="273"/>
      <c r="L217" s="273"/>
      <c r="M217" s="278"/>
      <c r="N217" s="279"/>
      <c r="O217" s="280"/>
      <c r="P217" s="280"/>
      <c r="Q217" s="280"/>
      <c r="R217" s="280"/>
      <c r="S217" s="280"/>
      <c r="T217" s="280"/>
      <c r="U217" s="280"/>
      <c r="V217" s="280"/>
      <c r="W217" s="280"/>
      <c r="X217" s="281"/>
      <c r="Y217" s="14"/>
      <c r="Z217" s="14"/>
      <c r="AA217" s="14"/>
      <c r="AB217" s="14"/>
      <c r="AC217" s="14"/>
      <c r="AD217" s="14"/>
      <c r="AE217" s="14"/>
      <c r="AT217" s="282" t="s">
        <v>149</v>
      </c>
      <c r="AU217" s="282" t="s">
        <v>85</v>
      </c>
      <c r="AV217" s="14" t="s">
        <v>146</v>
      </c>
      <c r="AW217" s="14" t="s">
        <v>5</v>
      </c>
      <c r="AX217" s="14" t="s">
        <v>85</v>
      </c>
      <c r="AY217" s="282" t="s">
        <v>139</v>
      </c>
    </row>
    <row r="218" s="2" customFormat="1" ht="21.75" customHeight="1">
      <c r="A218" s="37"/>
      <c r="B218" s="38"/>
      <c r="C218" s="231" t="s">
        <v>235</v>
      </c>
      <c r="D218" s="231" t="s">
        <v>140</v>
      </c>
      <c r="E218" s="232" t="s">
        <v>1137</v>
      </c>
      <c r="F218" s="233" t="s">
        <v>1138</v>
      </c>
      <c r="G218" s="234" t="s">
        <v>364</v>
      </c>
      <c r="H218" s="235">
        <v>13.949999999999999</v>
      </c>
      <c r="I218" s="236"/>
      <c r="J218" s="237"/>
      <c r="K218" s="238">
        <f>ROUND(P218*H218,2)</f>
        <v>0</v>
      </c>
      <c r="L218" s="233" t="s">
        <v>144</v>
      </c>
      <c r="M218" s="239"/>
      <c r="N218" s="240" t="s">
        <v>1</v>
      </c>
      <c r="O218" s="241" t="s">
        <v>40</v>
      </c>
      <c r="P218" s="242">
        <f>I218+J218</f>
        <v>0</v>
      </c>
      <c r="Q218" s="242">
        <f>ROUND(I218*H218,2)</f>
        <v>0</v>
      </c>
      <c r="R218" s="242">
        <f>ROUND(J218*H218,2)</f>
        <v>0</v>
      </c>
      <c r="S218" s="90"/>
      <c r="T218" s="243">
        <f>S218*H218</f>
        <v>0</v>
      </c>
      <c r="U218" s="243">
        <v>1</v>
      </c>
      <c r="V218" s="243">
        <f>U218*H218</f>
        <v>13.949999999999999</v>
      </c>
      <c r="W218" s="243">
        <v>0</v>
      </c>
      <c r="X218" s="244">
        <f>W218*H218</f>
        <v>0</v>
      </c>
      <c r="Y218" s="37"/>
      <c r="Z218" s="37"/>
      <c r="AA218" s="37"/>
      <c r="AB218" s="37"/>
      <c r="AC218" s="37"/>
      <c r="AD218" s="37"/>
      <c r="AE218" s="37"/>
      <c r="AR218" s="245" t="s">
        <v>145</v>
      </c>
      <c r="AT218" s="245" t="s">
        <v>140</v>
      </c>
      <c r="AU218" s="245" t="s">
        <v>85</v>
      </c>
      <c r="AY218" s="16" t="s">
        <v>139</v>
      </c>
      <c r="BE218" s="246">
        <f>IF(O218="základní",K218,0)</f>
        <v>0</v>
      </c>
      <c r="BF218" s="246">
        <f>IF(O218="snížená",K218,0)</f>
        <v>0</v>
      </c>
      <c r="BG218" s="246">
        <f>IF(O218="zákl. přenesená",K218,0)</f>
        <v>0</v>
      </c>
      <c r="BH218" s="246">
        <f>IF(O218="sníž. přenesená",K218,0)</f>
        <v>0</v>
      </c>
      <c r="BI218" s="246">
        <f>IF(O218="nulová",K218,0)</f>
        <v>0</v>
      </c>
      <c r="BJ218" s="16" t="s">
        <v>85</v>
      </c>
      <c r="BK218" s="246">
        <f>ROUND(P218*H218,2)</f>
        <v>0</v>
      </c>
      <c r="BL218" s="16" t="s">
        <v>146</v>
      </c>
      <c r="BM218" s="245" t="s">
        <v>1139</v>
      </c>
    </row>
    <row r="219" s="2" customFormat="1">
      <c r="A219" s="37"/>
      <c r="B219" s="38"/>
      <c r="C219" s="39"/>
      <c r="D219" s="247" t="s">
        <v>148</v>
      </c>
      <c r="E219" s="39"/>
      <c r="F219" s="248" t="s">
        <v>1138</v>
      </c>
      <c r="G219" s="39"/>
      <c r="H219" s="39"/>
      <c r="I219" s="144"/>
      <c r="J219" s="144"/>
      <c r="K219" s="39"/>
      <c r="L219" s="39"/>
      <c r="M219" s="43"/>
      <c r="N219" s="249"/>
      <c r="O219" s="250"/>
      <c r="P219" s="90"/>
      <c r="Q219" s="90"/>
      <c r="R219" s="90"/>
      <c r="S219" s="90"/>
      <c r="T219" s="90"/>
      <c r="U219" s="90"/>
      <c r="V219" s="90"/>
      <c r="W219" s="90"/>
      <c r="X219" s="91"/>
      <c r="Y219" s="37"/>
      <c r="Z219" s="37"/>
      <c r="AA219" s="37"/>
      <c r="AB219" s="37"/>
      <c r="AC219" s="37"/>
      <c r="AD219" s="37"/>
      <c r="AE219" s="37"/>
      <c r="AT219" s="16" t="s">
        <v>148</v>
      </c>
      <c r="AU219" s="16" t="s">
        <v>85</v>
      </c>
    </row>
    <row r="220" s="12" customFormat="1">
      <c r="A220" s="12"/>
      <c r="B220" s="251"/>
      <c r="C220" s="252"/>
      <c r="D220" s="247" t="s">
        <v>149</v>
      </c>
      <c r="E220" s="253" t="s">
        <v>1</v>
      </c>
      <c r="F220" s="254" t="s">
        <v>1133</v>
      </c>
      <c r="G220" s="252"/>
      <c r="H220" s="253" t="s">
        <v>1</v>
      </c>
      <c r="I220" s="255"/>
      <c r="J220" s="255"/>
      <c r="K220" s="252"/>
      <c r="L220" s="252"/>
      <c r="M220" s="256"/>
      <c r="N220" s="257"/>
      <c r="O220" s="258"/>
      <c r="P220" s="258"/>
      <c r="Q220" s="258"/>
      <c r="R220" s="258"/>
      <c r="S220" s="258"/>
      <c r="T220" s="258"/>
      <c r="U220" s="258"/>
      <c r="V220" s="258"/>
      <c r="W220" s="258"/>
      <c r="X220" s="259"/>
      <c r="Y220" s="12"/>
      <c r="Z220" s="12"/>
      <c r="AA220" s="12"/>
      <c r="AB220" s="12"/>
      <c r="AC220" s="12"/>
      <c r="AD220" s="12"/>
      <c r="AE220" s="12"/>
      <c r="AT220" s="260" t="s">
        <v>149</v>
      </c>
      <c r="AU220" s="260" t="s">
        <v>85</v>
      </c>
      <c r="AV220" s="12" t="s">
        <v>85</v>
      </c>
      <c r="AW220" s="12" t="s">
        <v>5</v>
      </c>
      <c r="AX220" s="12" t="s">
        <v>77</v>
      </c>
      <c r="AY220" s="260" t="s">
        <v>139</v>
      </c>
    </row>
    <row r="221" s="13" customFormat="1">
      <c r="A221" s="13"/>
      <c r="B221" s="261"/>
      <c r="C221" s="262"/>
      <c r="D221" s="247" t="s">
        <v>149</v>
      </c>
      <c r="E221" s="263" t="s">
        <v>1</v>
      </c>
      <c r="F221" s="264" t="s">
        <v>1134</v>
      </c>
      <c r="G221" s="262"/>
      <c r="H221" s="265">
        <v>13.949999999999999</v>
      </c>
      <c r="I221" s="266"/>
      <c r="J221" s="266"/>
      <c r="K221" s="262"/>
      <c r="L221" s="262"/>
      <c r="M221" s="267"/>
      <c r="N221" s="268"/>
      <c r="O221" s="269"/>
      <c r="P221" s="269"/>
      <c r="Q221" s="269"/>
      <c r="R221" s="269"/>
      <c r="S221" s="269"/>
      <c r="T221" s="269"/>
      <c r="U221" s="269"/>
      <c r="V221" s="269"/>
      <c r="W221" s="269"/>
      <c r="X221" s="270"/>
      <c r="Y221" s="13"/>
      <c r="Z221" s="13"/>
      <c r="AA221" s="13"/>
      <c r="AB221" s="13"/>
      <c r="AC221" s="13"/>
      <c r="AD221" s="13"/>
      <c r="AE221" s="13"/>
      <c r="AT221" s="271" t="s">
        <v>149</v>
      </c>
      <c r="AU221" s="271" t="s">
        <v>85</v>
      </c>
      <c r="AV221" s="13" t="s">
        <v>87</v>
      </c>
      <c r="AW221" s="13" t="s">
        <v>5</v>
      </c>
      <c r="AX221" s="13" t="s">
        <v>77</v>
      </c>
      <c r="AY221" s="271" t="s">
        <v>139</v>
      </c>
    </row>
    <row r="222" s="14" customFormat="1">
      <c r="A222" s="14"/>
      <c r="B222" s="272"/>
      <c r="C222" s="273"/>
      <c r="D222" s="247" t="s">
        <v>149</v>
      </c>
      <c r="E222" s="274" t="s">
        <v>1</v>
      </c>
      <c r="F222" s="275" t="s">
        <v>154</v>
      </c>
      <c r="G222" s="273"/>
      <c r="H222" s="276">
        <v>13.949999999999999</v>
      </c>
      <c r="I222" s="277"/>
      <c r="J222" s="277"/>
      <c r="K222" s="273"/>
      <c r="L222" s="273"/>
      <c r="M222" s="278"/>
      <c r="N222" s="279"/>
      <c r="O222" s="280"/>
      <c r="P222" s="280"/>
      <c r="Q222" s="280"/>
      <c r="R222" s="280"/>
      <c r="S222" s="280"/>
      <c r="T222" s="280"/>
      <c r="U222" s="280"/>
      <c r="V222" s="280"/>
      <c r="W222" s="280"/>
      <c r="X222" s="281"/>
      <c r="Y222" s="14"/>
      <c r="Z222" s="14"/>
      <c r="AA222" s="14"/>
      <c r="AB222" s="14"/>
      <c r="AC222" s="14"/>
      <c r="AD222" s="14"/>
      <c r="AE222" s="14"/>
      <c r="AT222" s="282" t="s">
        <v>149</v>
      </c>
      <c r="AU222" s="282" t="s">
        <v>85</v>
      </c>
      <c r="AV222" s="14" t="s">
        <v>146</v>
      </c>
      <c r="AW222" s="14" t="s">
        <v>5</v>
      </c>
      <c r="AX222" s="14" t="s">
        <v>85</v>
      </c>
      <c r="AY222" s="282" t="s">
        <v>139</v>
      </c>
    </row>
    <row r="223" s="2" customFormat="1" ht="21.75" customHeight="1">
      <c r="A223" s="37"/>
      <c r="B223" s="38"/>
      <c r="C223" s="231" t="s">
        <v>9</v>
      </c>
      <c r="D223" s="231" t="s">
        <v>140</v>
      </c>
      <c r="E223" s="232" t="s">
        <v>1140</v>
      </c>
      <c r="F223" s="233" t="s">
        <v>1141</v>
      </c>
      <c r="G223" s="234" t="s">
        <v>1142</v>
      </c>
      <c r="H223" s="235">
        <v>6</v>
      </c>
      <c r="I223" s="236"/>
      <c r="J223" s="237"/>
      <c r="K223" s="238">
        <f>ROUND(P223*H223,2)</f>
        <v>0</v>
      </c>
      <c r="L223" s="233" t="s">
        <v>144</v>
      </c>
      <c r="M223" s="239"/>
      <c r="N223" s="240" t="s">
        <v>1</v>
      </c>
      <c r="O223" s="241" t="s">
        <v>40</v>
      </c>
      <c r="P223" s="242">
        <f>I223+J223</f>
        <v>0</v>
      </c>
      <c r="Q223" s="242">
        <f>ROUND(I223*H223,2)</f>
        <v>0</v>
      </c>
      <c r="R223" s="242">
        <f>ROUND(J223*H223,2)</f>
        <v>0</v>
      </c>
      <c r="S223" s="90"/>
      <c r="T223" s="243">
        <f>S223*H223</f>
        <v>0</v>
      </c>
      <c r="U223" s="243">
        <v>0.001</v>
      </c>
      <c r="V223" s="243">
        <f>U223*H223</f>
        <v>0.0060000000000000001</v>
      </c>
      <c r="W223" s="243">
        <v>0</v>
      </c>
      <c r="X223" s="244">
        <f>W223*H223</f>
        <v>0</v>
      </c>
      <c r="Y223" s="37"/>
      <c r="Z223" s="37"/>
      <c r="AA223" s="37"/>
      <c r="AB223" s="37"/>
      <c r="AC223" s="37"/>
      <c r="AD223" s="37"/>
      <c r="AE223" s="37"/>
      <c r="AR223" s="245" t="s">
        <v>145</v>
      </c>
      <c r="AT223" s="245" t="s">
        <v>140</v>
      </c>
      <c r="AU223" s="245" t="s">
        <v>85</v>
      </c>
      <c r="AY223" s="16" t="s">
        <v>139</v>
      </c>
      <c r="BE223" s="246">
        <f>IF(O223="základní",K223,0)</f>
        <v>0</v>
      </c>
      <c r="BF223" s="246">
        <f>IF(O223="snížená",K223,0)</f>
        <v>0</v>
      </c>
      <c r="BG223" s="246">
        <f>IF(O223="zákl. přenesená",K223,0)</f>
        <v>0</v>
      </c>
      <c r="BH223" s="246">
        <f>IF(O223="sníž. přenesená",K223,0)</f>
        <v>0</v>
      </c>
      <c r="BI223" s="246">
        <f>IF(O223="nulová",K223,0)</f>
        <v>0</v>
      </c>
      <c r="BJ223" s="16" t="s">
        <v>85</v>
      </c>
      <c r="BK223" s="246">
        <f>ROUND(P223*H223,2)</f>
        <v>0</v>
      </c>
      <c r="BL223" s="16" t="s">
        <v>146</v>
      </c>
      <c r="BM223" s="245" t="s">
        <v>1143</v>
      </c>
    </row>
    <row r="224" s="2" customFormat="1">
      <c r="A224" s="37"/>
      <c r="B224" s="38"/>
      <c r="C224" s="39"/>
      <c r="D224" s="247" t="s">
        <v>148</v>
      </c>
      <c r="E224" s="39"/>
      <c r="F224" s="248" t="s">
        <v>1141</v>
      </c>
      <c r="G224" s="39"/>
      <c r="H224" s="39"/>
      <c r="I224" s="144"/>
      <c r="J224" s="144"/>
      <c r="K224" s="39"/>
      <c r="L224" s="39"/>
      <c r="M224" s="43"/>
      <c r="N224" s="249"/>
      <c r="O224" s="250"/>
      <c r="P224" s="90"/>
      <c r="Q224" s="90"/>
      <c r="R224" s="90"/>
      <c r="S224" s="90"/>
      <c r="T224" s="90"/>
      <c r="U224" s="90"/>
      <c r="V224" s="90"/>
      <c r="W224" s="90"/>
      <c r="X224" s="91"/>
      <c r="Y224" s="37"/>
      <c r="Z224" s="37"/>
      <c r="AA224" s="37"/>
      <c r="AB224" s="37"/>
      <c r="AC224" s="37"/>
      <c r="AD224" s="37"/>
      <c r="AE224" s="37"/>
      <c r="AT224" s="16" t="s">
        <v>148</v>
      </c>
      <c r="AU224" s="16" t="s">
        <v>85</v>
      </c>
    </row>
    <row r="225" s="13" customFormat="1">
      <c r="A225" s="13"/>
      <c r="B225" s="261"/>
      <c r="C225" s="262"/>
      <c r="D225" s="247" t="s">
        <v>149</v>
      </c>
      <c r="E225" s="263" t="s">
        <v>1</v>
      </c>
      <c r="F225" s="264" t="s">
        <v>193</v>
      </c>
      <c r="G225" s="262"/>
      <c r="H225" s="265">
        <v>6</v>
      </c>
      <c r="I225" s="266"/>
      <c r="J225" s="266"/>
      <c r="K225" s="262"/>
      <c r="L225" s="262"/>
      <c r="M225" s="267"/>
      <c r="N225" s="268"/>
      <c r="O225" s="269"/>
      <c r="P225" s="269"/>
      <c r="Q225" s="269"/>
      <c r="R225" s="269"/>
      <c r="S225" s="269"/>
      <c r="T225" s="269"/>
      <c r="U225" s="269"/>
      <c r="V225" s="269"/>
      <c r="W225" s="269"/>
      <c r="X225" s="270"/>
      <c r="Y225" s="13"/>
      <c r="Z225" s="13"/>
      <c r="AA225" s="13"/>
      <c r="AB225" s="13"/>
      <c r="AC225" s="13"/>
      <c r="AD225" s="13"/>
      <c r="AE225" s="13"/>
      <c r="AT225" s="271" t="s">
        <v>149</v>
      </c>
      <c r="AU225" s="271" t="s">
        <v>85</v>
      </c>
      <c r="AV225" s="13" t="s">
        <v>87</v>
      </c>
      <c r="AW225" s="13" t="s">
        <v>5</v>
      </c>
      <c r="AX225" s="13" t="s">
        <v>77</v>
      </c>
      <c r="AY225" s="271" t="s">
        <v>139</v>
      </c>
    </row>
    <row r="226" s="14" customFormat="1">
      <c r="A226" s="14"/>
      <c r="B226" s="272"/>
      <c r="C226" s="273"/>
      <c r="D226" s="247" t="s">
        <v>149</v>
      </c>
      <c r="E226" s="274" t="s">
        <v>1</v>
      </c>
      <c r="F226" s="275" t="s">
        <v>154</v>
      </c>
      <c r="G226" s="273"/>
      <c r="H226" s="276">
        <v>6</v>
      </c>
      <c r="I226" s="277"/>
      <c r="J226" s="277"/>
      <c r="K226" s="273"/>
      <c r="L226" s="273"/>
      <c r="M226" s="278"/>
      <c r="N226" s="279"/>
      <c r="O226" s="280"/>
      <c r="P226" s="280"/>
      <c r="Q226" s="280"/>
      <c r="R226" s="280"/>
      <c r="S226" s="280"/>
      <c r="T226" s="280"/>
      <c r="U226" s="280"/>
      <c r="V226" s="280"/>
      <c r="W226" s="280"/>
      <c r="X226" s="281"/>
      <c r="Y226" s="14"/>
      <c r="Z226" s="14"/>
      <c r="AA226" s="14"/>
      <c r="AB226" s="14"/>
      <c r="AC226" s="14"/>
      <c r="AD226" s="14"/>
      <c r="AE226" s="14"/>
      <c r="AT226" s="282" t="s">
        <v>149</v>
      </c>
      <c r="AU226" s="282" t="s">
        <v>85</v>
      </c>
      <c r="AV226" s="14" t="s">
        <v>146</v>
      </c>
      <c r="AW226" s="14" t="s">
        <v>5</v>
      </c>
      <c r="AX226" s="14" t="s">
        <v>85</v>
      </c>
      <c r="AY226" s="282" t="s">
        <v>139</v>
      </c>
    </row>
    <row r="227" s="2" customFormat="1" ht="21.75" customHeight="1">
      <c r="A227" s="37"/>
      <c r="B227" s="38"/>
      <c r="C227" s="231" t="s">
        <v>242</v>
      </c>
      <c r="D227" s="231" t="s">
        <v>140</v>
      </c>
      <c r="E227" s="232" t="s">
        <v>388</v>
      </c>
      <c r="F227" s="233" t="s">
        <v>389</v>
      </c>
      <c r="G227" s="234" t="s">
        <v>350</v>
      </c>
      <c r="H227" s="235">
        <v>42</v>
      </c>
      <c r="I227" s="236"/>
      <c r="J227" s="237"/>
      <c r="K227" s="238">
        <f>ROUND(P227*H227,2)</f>
        <v>0</v>
      </c>
      <c r="L227" s="233" t="s">
        <v>144</v>
      </c>
      <c r="M227" s="239"/>
      <c r="N227" s="240" t="s">
        <v>1</v>
      </c>
      <c r="O227" s="241" t="s">
        <v>40</v>
      </c>
      <c r="P227" s="242">
        <f>I227+J227</f>
        <v>0</v>
      </c>
      <c r="Q227" s="242">
        <f>ROUND(I227*H227,2)</f>
        <v>0</v>
      </c>
      <c r="R227" s="242">
        <f>ROUND(J227*H227,2)</f>
        <v>0</v>
      </c>
      <c r="S227" s="90"/>
      <c r="T227" s="243">
        <f>S227*H227</f>
        <v>0</v>
      </c>
      <c r="U227" s="243">
        <v>0.00010000000000000001</v>
      </c>
      <c r="V227" s="243">
        <f>U227*H227</f>
        <v>0.0042000000000000006</v>
      </c>
      <c r="W227" s="243">
        <v>0</v>
      </c>
      <c r="X227" s="244">
        <f>W227*H227</f>
        <v>0</v>
      </c>
      <c r="Y227" s="37"/>
      <c r="Z227" s="37"/>
      <c r="AA227" s="37"/>
      <c r="AB227" s="37"/>
      <c r="AC227" s="37"/>
      <c r="AD227" s="37"/>
      <c r="AE227" s="37"/>
      <c r="AR227" s="245" t="s">
        <v>145</v>
      </c>
      <c r="AT227" s="245" t="s">
        <v>140</v>
      </c>
      <c r="AU227" s="245" t="s">
        <v>85</v>
      </c>
      <c r="AY227" s="16" t="s">
        <v>139</v>
      </c>
      <c r="BE227" s="246">
        <f>IF(O227="základní",K227,0)</f>
        <v>0</v>
      </c>
      <c r="BF227" s="246">
        <f>IF(O227="snížená",K227,0)</f>
        <v>0</v>
      </c>
      <c r="BG227" s="246">
        <f>IF(O227="zákl. přenesená",K227,0)</f>
        <v>0</v>
      </c>
      <c r="BH227" s="246">
        <f>IF(O227="sníž. přenesená",K227,0)</f>
        <v>0</v>
      </c>
      <c r="BI227" s="246">
        <f>IF(O227="nulová",K227,0)</f>
        <v>0</v>
      </c>
      <c r="BJ227" s="16" t="s">
        <v>85</v>
      </c>
      <c r="BK227" s="246">
        <f>ROUND(P227*H227,2)</f>
        <v>0</v>
      </c>
      <c r="BL227" s="16" t="s">
        <v>146</v>
      </c>
      <c r="BM227" s="245" t="s">
        <v>1144</v>
      </c>
    </row>
    <row r="228" s="2" customFormat="1">
      <c r="A228" s="37"/>
      <c r="B228" s="38"/>
      <c r="C228" s="39"/>
      <c r="D228" s="247" t="s">
        <v>148</v>
      </c>
      <c r="E228" s="39"/>
      <c r="F228" s="248" t="s">
        <v>389</v>
      </c>
      <c r="G228" s="39"/>
      <c r="H228" s="39"/>
      <c r="I228" s="144"/>
      <c r="J228" s="144"/>
      <c r="K228" s="39"/>
      <c r="L228" s="39"/>
      <c r="M228" s="43"/>
      <c r="N228" s="249"/>
      <c r="O228" s="250"/>
      <c r="P228" s="90"/>
      <c r="Q228" s="90"/>
      <c r="R228" s="90"/>
      <c r="S228" s="90"/>
      <c r="T228" s="90"/>
      <c r="U228" s="90"/>
      <c r="V228" s="90"/>
      <c r="W228" s="90"/>
      <c r="X228" s="91"/>
      <c r="Y228" s="37"/>
      <c r="Z228" s="37"/>
      <c r="AA228" s="37"/>
      <c r="AB228" s="37"/>
      <c r="AC228" s="37"/>
      <c r="AD228" s="37"/>
      <c r="AE228" s="37"/>
      <c r="AT228" s="16" t="s">
        <v>148</v>
      </c>
      <c r="AU228" s="16" t="s">
        <v>85</v>
      </c>
    </row>
    <row r="229" s="12" customFormat="1">
      <c r="A229" s="12"/>
      <c r="B229" s="251"/>
      <c r="C229" s="252"/>
      <c r="D229" s="247" t="s">
        <v>149</v>
      </c>
      <c r="E229" s="253" t="s">
        <v>1</v>
      </c>
      <c r="F229" s="254" t="s">
        <v>1145</v>
      </c>
      <c r="G229" s="252"/>
      <c r="H229" s="253" t="s">
        <v>1</v>
      </c>
      <c r="I229" s="255"/>
      <c r="J229" s="255"/>
      <c r="K229" s="252"/>
      <c r="L229" s="252"/>
      <c r="M229" s="256"/>
      <c r="N229" s="257"/>
      <c r="O229" s="258"/>
      <c r="P229" s="258"/>
      <c r="Q229" s="258"/>
      <c r="R229" s="258"/>
      <c r="S229" s="258"/>
      <c r="T229" s="258"/>
      <c r="U229" s="258"/>
      <c r="V229" s="258"/>
      <c r="W229" s="258"/>
      <c r="X229" s="259"/>
      <c r="Y229" s="12"/>
      <c r="Z229" s="12"/>
      <c r="AA229" s="12"/>
      <c r="AB229" s="12"/>
      <c r="AC229" s="12"/>
      <c r="AD229" s="12"/>
      <c r="AE229" s="12"/>
      <c r="AT229" s="260" t="s">
        <v>149</v>
      </c>
      <c r="AU229" s="260" t="s">
        <v>85</v>
      </c>
      <c r="AV229" s="12" t="s">
        <v>85</v>
      </c>
      <c r="AW229" s="12" t="s">
        <v>5</v>
      </c>
      <c r="AX229" s="12" t="s">
        <v>77</v>
      </c>
      <c r="AY229" s="260" t="s">
        <v>139</v>
      </c>
    </row>
    <row r="230" s="13" customFormat="1">
      <c r="A230" s="13"/>
      <c r="B230" s="261"/>
      <c r="C230" s="262"/>
      <c r="D230" s="247" t="s">
        <v>149</v>
      </c>
      <c r="E230" s="263" t="s">
        <v>1</v>
      </c>
      <c r="F230" s="264" t="s">
        <v>1146</v>
      </c>
      <c r="G230" s="262"/>
      <c r="H230" s="265">
        <v>42</v>
      </c>
      <c r="I230" s="266"/>
      <c r="J230" s="266"/>
      <c r="K230" s="262"/>
      <c r="L230" s="262"/>
      <c r="M230" s="267"/>
      <c r="N230" s="268"/>
      <c r="O230" s="269"/>
      <c r="P230" s="269"/>
      <c r="Q230" s="269"/>
      <c r="R230" s="269"/>
      <c r="S230" s="269"/>
      <c r="T230" s="269"/>
      <c r="U230" s="269"/>
      <c r="V230" s="269"/>
      <c r="W230" s="269"/>
      <c r="X230" s="270"/>
      <c r="Y230" s="13"/>
      <c r="Z230" s="13"/>
      <c r="AA230" s="13"/>
      <c r="AB230" s="13"/>
      <c r="AC230" s="13"/>
      <c r="AD230" s="13"/>
      <c r="AE230" s="13"/>
      <c r="AT230" s="271" t="s">
        <v>149</v>
      </c>
      <c r="AU230" s="271" t="s">
        <v>85</v>
      </c>
      <c r="AV230" s="13" t="s">
        <v>87</v>
      </c>
      <c r="AW230" s="13" t="s">
        <v>5</v>
      </c>
      <c r="AX230" s="13" t="s">
        <v>77</v>
      </c>
      <c r="AY230" s="271" t="s">
        <v>139</v>
      </c>
    </row>
    <row r="231" s="14" customFormat="1">
      <c r="A231" s="14"/>
      <c r="B231" s="272"/>
      <c r="C231" s="273"/>
      <c r="D231" s="247" t="s">
        <v>149</v>
      </c>
      <c r="E231" s="274" t="s">
        <v>1</v>
      </c>
      <c r="F231" s="275" t="s">
        <v>154</v>
      </c>
      <c r="G231" s="273"/>
      <c r="H231" s="276">
        <v>42</v>
      </c>
      <c r="I231" s="277"/>
      <c r="J231" s="277"/>
      <c r="K231" s="273"/>
      <c r="L231" s="273"/>
      <c r="M231" s="278"/>
      <c r="N231" s="279"/>
      <c r="O231" s="280"/>
      <c r="P231" s="280"/>
      <c r="Q231" s="280"/>
      <c r="R231" s="280"/>
      <c r="S231" s="280"/>
      <c r="T231" s="280"/>
      <c r="U231" s="280"/>
      <c r="V231" s="280"/>
      <c r="W231" s="280"/>
      <c r="X231" s="281"/>
      <c r="Y231" s="14"/>
      <c r="Z231" s="14"/>
      <c r="AA231" s="14"/>
      <c r="AB231" s="14"/>
      <c r="AC231" s="14"/>
      <c r="AD231" s="14"/>
      <c r="AE231" s="14"/>
      <c r="AT231" s="282" t="s">
        <v>149</v>
      </c>
      <c r="AU231" s="282" t="s">
        <v>85</v>
      </c>
      <c r="AV231" s="14" t="s">
        <v>146</v>
      </c>
      <c r="AW231" s="14" t="s">
        <v>5</v>
      </c>
      <c r="AX231" s="14" t="s">
        <v>85</v>
      </c>
      <c r="AY231" s="282" t="s">
        <v>139</v>
      </c>
    </row>
    <row r="232" s="11" customFormat="1" ht="25.92" customHeight="1">
      <c r="A232" s="11"/>
      <c r="B232" s="216"/>
      <c r="C232" s="217"/>
      <c r="D232" s="218" t="s">
        <v>76</v>
      </c>
      <c r="E232" s="219" t="s">
        <v>406</v>
      </c>
      <c r="F232" s="219" t="s">
        <v>407</v>
      </c>
      <c r="G232" s="217"/>
      <c r="H232" s="217"/>
      <c r="I232" s="220"/>
      <c r="J232" s="220"/>
      <c r="K232" s="221">
        <f>BK232</f>
        <v>0</v>
      </c>
      <c r="L232" s="217"/>
      <c r="M232" s="222"/>
      <c r="N232" s="223"/>
      <c r="O232" s="224"/>
      <c r="P232" s="224"/>
      <c r="Q232" s="225">
        <f>SUM(Q233:Q375)</f>
        <v>0</v>
      </c>
      <c r="R232" s="225">
        <f>SUM(R233:R375)</f>
        <v>0</v>
      </c>
      <c r="S232" s="224"/>
      <c r="T232" s="226">
        <f>SUM(T233:T375)</f>
        <v>0</v>
      </c>
      <c r="U232" s="224"/>
      <c r="V232" s="226">
        <f>SUM(V233:V375)</f>
        <v>0</v>
      </c>
      <c r="W232" s="224"/>
      <c r="X232" s="227">
        <f>SUM(X233:X375)</f>
        <v>0</v>
      </c>
      <c r="Y232" s="11"/>
      <c r="Z232" s="11"/>
      <c r="AA232" s="11"/>
      <c r="AB232" s="11"/>
      <c r="AC232" s="11"/>
      <c r="AD232" s="11"/>
      <c r="AE232" s="11"/>
      <c r="AR232" s="228" t="s">
        <v>85</v>
      </c>
      <c r="AT232" s="229" t="s">
        <v>76</v>
      </c>
      <c r="AU232" s="229" t="s">
        <v>77</v>
      </c>
      <c r="AY232" s="228" t="s">
        <v>139</v>
      </c>
      <c r="BK232" s="230">
        <f>SUM(BK233:BK375)</f>
        <v>0</v>
      </c>
    </row>
    <row r="233" s="2" customFormat="1" ht="21.75" customHeight="1">
      <c r="A233" s="37"/>
      <c r="B233" s="38"/>
      <c r="C233" s="283" t="s">
        <v>246</v>
      </c>
      <c r="D233" s="283" t="s">
        <v>409</v>
      </c>
      <c r="E233" s="284" t="s">
        <v>429</v>
      </c>
      <c r="F233" s="285" t="s">
        <v>430</v>
      </c>
      <c r="G233" s="286" t="s">
        <v>421</v>
      </c>
      <c r="H233" s="287">
        <v>27.199999999999999</v>
      </c>
      <c r="I233" s="288"/>
      <c r="J233" s="288"/>
      <c r="K233" s="289">
        <f>ROUND(P233*H233,2)</f>
        <v>0</v>
      </c>
      <c r="L233" s="285" t="s">
        <v>144</v>
      </c>
      <c r="M233" s="43"/>
      <c r="N233" s="290" t="s">
        <v>1</v>
      </c>
      <c r="O233" s="241" t="s">
        <v>40</v>
      </c>
      <c r="P233" s="242">
        <f>I233+J233</f>
        <v>0</v>
      </c>
      <c r="Q233" s="242">
        <f>ROUND(I233*H233,2)</f>
        <v>0</v>
      </c>
      <c r="R233" s="242">
        <f>ROUND(J233*H233,2)</f>
        <v>0</v>
      </c>
      <c r="S233" s="90"/>
      <c r="T233" s="243">
        <f>S233*H233</f>
        <v>0</v>
      </c>
      <c r="U233" s="243">
        <v>0</v>
      </c>
      <c r="V233" s="243">
        <f>U233*H233</f>
        <v>0</v>
      </c>
      <c r="W233" s="243">
        <v>0</v>
      </c>
      <c r="X233" s="244">
        <f>W233*H233</f>
        <v>0</v>
      </c>
      <c r="Y233" s="37"/>
      <c r="Z233" s="37"/>
      <c r="AA233" s="37"/>
      <c r="AB233" s="37"/>
      <c r="AC233" s="37"/>
      <c r="AD233" s="37"/>
      <c r="AE233" s="37"/>
      <c r="AR233" s="245" t="s">
        <v>146</v>
      </c>
      <c r="AT233" s="245" t="s">
        <v>409</v>
      </c>
      <c r="AU233" s="245" t="s">
        <v>85</v>
      </c>
      <c r="AY233" s="16" t="s">
        <v>139</v>
      </c>
      <c r="BE233" s="246">
        <f>IF(O233="základní",K233,0)</f>
        <v>0</v>
      </c>
      <c r="BF233" s="246">
        <f>IF(O233="snížená",K233,0)</f>
        <v>0</v>
      </c>
      <c r="BG233" s="246">
        <f>IF(O233="zákl. přenesená",K233,0)</f>
        <v>0</v>
      </c>
      <c r="BH233" s="246">
        <f>IF(O233="sníž. přenesená",K233,0)</f>
        <v>0</v>
      </c>
      <c r="BI233" s="246">
        <f>IF(O233="nulová",K233,0)</f>
        <v>0</v>
      </c>
      <c r="BJ233" s="16" t="s">
        <v>85</v>
      </c>
      <c r="BK233" s="246">
        <f>ROUND(P233*H233,2)</f>
        <v>0</v>
      </c>
      <c r="BL233" s="16" t="s">
        <v>146</v>
      </c>
      <c r="BM233" s="245" t="s">
        <v>1147</v>
      </c>
    </row>
    <row r="234" s="2" customFormat="1">
      <c r="A234" s="37"/>
      <c r="B234" s="38"/>
      <c r="C234" s="39"/>
      <c r="D234" s="247" t="s">
        <v>148</v>
      </c>
      <c r="E234" s="39"/>
      <c r="F234" s="248" t="s">
        <v>432</v>
      </c>
      <c r="G234" s="39"/>
      <c r="H234" s="39"/>
      <c r="I234" s="144"/>
      <c r="J234" s="144"/>
      <c r="K234" s="39"/>
      <c r="L234" s="39"/>
      <c r="M234" s="43"/>
      <c r="N234" s="249"/>
      <c r="O234" s="250"/>
      <c r="P234" s="90"/>
      <c r="Q234" s="90"/>
      <c r="R234" s="90"/>
      <c r="S234" s="90"/>
      <c r="T234" s="90"/>
      <c r="U234" s="90"/>
      <c r="V234" s="90"/>
      <c r="W234" s="90"/>
      <c r="X234" s="91"/>
      <c r="Y234" s="37"/>
      <c r="Z234" s="37"/>
      <c r="AA234" s="37"/>
      <c r="AB234" s="37"/>
      <c r="AC234" s="37"/>
      <c r="AD234" s="37"/>
      <c r="AE234" s="37"/>
      <c r="AT234" s="16" t="s">
        <v>148</v>
      </c>
      <c r="AU234" s="16" t="s">
        <v>85</v>
      </c>
    </row>
    <row r="235" s="12" customFormat="1">
      <c r="A235" s="12"/>
      <c r="B235" s="251"/>
      <c r="C235" s="252"/>
      <c r="D235" s="247" t="s">
        <v>149</v>
      </c>
      <c r="E235" s="253" t="s">
        <v>1</v>
      </c>
      <c r="F235" s="254" t="s">
        <v>1102</v>
      </c>
      <c r="G235" s="252"/>
      <c r="H235" s="253" t="s">
        <v>1</v>
      </c>
      <c r="I235" s="255"/>
      <c r="J235" s="255"/>
      <c r="K235" s="252"/>
      <c r="L235" s="252"/>
      <c r="M235" s="256"/>
      <c r="N235" s="257"/>
      <c r="O235" s="258"/>
      <c r="P235" s="258"/>
      <c r="Q235" s="258"/>
      <c r="R235" s="258"/>
      <c r="S235" s="258"/>
      <c r="T235" s="258"/>
      <c r="U235" s="258"/>
      <c r="V235" s="258"/>
      <c r="W235" s="258"/>
      <c r="X235" s="259"/>
      <c r="Y235" s="12"/>
      <c r="Z235" s="12"/>
      <c r="AA235" s="12"/>
      <c r="AB235" s="12"/>
      <c r="AC235" s="12"/>
      <c r="AD235" s="12"/>
      <c r="AE235" s="12"/>
      <c r="AT235" s="260" t="s">
        <v>149</v>
      </c>
      <c r="AU235" s="260" t="s">
        <v>85</v>
      </c>
      <c r="AV235" s="12" t="s">
        <v>85</v>
      </c>
      <c r="AW235" s="12" t="s">
        <v>5</v>
      </c>
      <c r="AX235" s="12" t="s">
        <v>77</v>
      </c>
      <c r="AY235" s="260" t="s">
        <v>139</v>
      </c>
    </row>
    <row r="236" s="13" customFormat="1">
      <c r="A236" s="13"/>
      <c r="B236" s="261"/>
      <c r="C236" s="262"/>
      <c r="D236" s="247" t="s">
        <v>149</v>
      </c>
      <c r="E236" s="263" t="s">
        <v>1</v>
      </c>
      <c r="F236" s="264" t="s">
        <v>1148</v>
      </c>
      <c r="G236" s="262"/>
      <c r="H236" s="265">
        <v>13.6</v>
      </c>
      <c r="I236" s="266"/>
      <c r="J236" s="266"/>
      <c r="K236" s="262"/>
      <c r="L236" s="262"/>
      <c r="M236" s="267"/>
      <c r="N236" s="268"/>
      <c r="O236" s="269"/>
      <c r="P236" s="269"/>
      <c r="Q236" s="269"/>
      <c r="R236" s="269"/>
      <c r="S236" s="269"/>
      <c r="T236" s="269"/>
      <c r="U236" s="269"/>
      <c r="V236" s="269"/>
      <c r="W236" s="269"/>
      <c r="X236" s="270"/>
      <c r="Y236" s="13"/>
      <c r="Z236" s="13"/>
      <c r="AA236" s="13"/>
      <c r="AB236" s="13"/>
      <c r="AC236" s="13"/>
      <c r="AD236" s="13"/>
      <c r="AE236" s="13"/>
      <c r="AT236" s="271" t="s">
        <v>149</v>
      </c>
      <c r="AU236" s="271" t="s">
        <v>85</v>
      </c>
      <c r="AV236" s="13" t="s">
        <v>87</v>
      </c>
      <c r="AW236" s="13" t="s">
        <v>5</v>
      </c>
      <c r="AX236" s="13" t="s">
        <v>77</v>
      </c>
      <c r="AY236" s="271" t="s">
        <v>139</v>
      </c>
    </row>
    <row r="237" s="12" customFormat="1">
      <c r="A237" s="12"/>
      <c r="B237" s="251"/>
      <c r="C237" s="252"/>
      <c r="D237" s="247" t="s">
        <v>149</v>
      </c>
      <c r="E237" s="253" t="s">
        <v>1</v>
      </c>
      <c r="F237" s="254" t="s">
        <v>1104</v>
      </c>
      <c r="G237" s="252"/>
      <c r="H237" s="253" t="s">
        <v>1</v>
      </c>
      <c r="I237" s="255"/>
      <c r="J237" s="255"/>
      <c r="K237" s="252"/>
      <c r="L237" s="252"/>
      <c r="M237" s="256"/>
      <c r="N237" s="257"/>
      <c r="O237" s="258"/>
      <c r="P237" s="258"/>
      <c r="Q237" s="258"/>
      <c r="R237" s="258"/>
      <c r="S237" s="258"/>
      <c r="T237" s="258"/>
      <c r="U237" s="258"/>
      <c r="V237" s="258"/>
      <c r="W237" s="258"/>
      <c r="X237" s="259"/>
      <c r="Y237" s="12"/>
      <c r="Z237" s="12"/>
      <c r="AA237" s="12"/>
      <c r="AB237" s="12"/>
      <c r="AC237" s="12"/>
      <c r="AD237" s="12"/>
      <c r="AE237" s="12"/>
      <c r="AT237" s="260" t="s">
        <v>149</v>
      </c>
      <c r="AU237" s="260" t="s">
        <v>85</v>
      </c>
      <c r="AV237" s="12" t="s">
        <v>85</v>
      </c>
      <c r="AW237" s="12" t="s">
        <v>5</v>
      </c>
      <c r="AX237" s="12" t="s">
        <v>77</v>
      </c>
      <c r="AY237" s="260" t="s">
        <v>139</v>
      </c>
    </row>
    <row r="238" s="13" customFormat="1">
      <c r="A238" s="13"/>
      <c r="B238" s="261"/>
      <c r="C238" s="262"/>
      <c r="D238" s="247" t="s">
        <v>149</v>
      </c>
      <c r="E238" s="263" t="s">
        <v>1</v>
      </c>
      <c r="F238" s="264" t="s">
        <v>1148</v>
      </c>
      <c r="G238" s="262"/>
      <c r="H238" s="265">
        <v>13.6</v>
      </c>
      <c r="I238" s="266"/>
      <c r="J238" s="266"/>
      <c r="K238" s="262"/>
      <c r="L238" s="262"/>
      <c r="M238" s="267"/>
      <c r="N238" s="268"/>
      <c r="O238" s="269"/>
      <c r="P238" s="269"/>
      <c r="Q238" s="269"/>
      <c r="R238" s="269"/>
      <c r="S238" s="269"/>
      <c r="T238" s="269"/>
      <c r="U238" s="269"/>
      <c r="V238" s="269"/>
      <c r="W238" s="269"/>
      <c r="X238" s="270"/>
      <c r="Y238" s="13"/>
      <c r="Z238" s="13"/>
      <c r="AA238" s="13"/>
      <c r="AB238" s="13"/>
      <c r="AC238" s="13"/>
      <c r="AD238" s="13"/>
      <c r="AE238" s="13"/>
      <c r="AT238" s="271" t="s">
        <v>149</v>
      </c>
      <c r="AU238" s="271" t="s">
        <v>85</v>
      </c>
      <c r="AV238" s="13" t="s">
        <v>87</v>
      </c>
      <c r="AW238" s="13" t="s">
        <v>5</v>
      </c>
      <c r="AX238" s="13" t="s">
        <v>77</v>
      </c>
      <c r="AY238" s="271" t="s">
        <v>139</v>
      </c>
    </row>
    <row r="239" s="14" customFormat="1">
      <c r="A239" s="14"/>
      <c r="B239" s="272"/>
      <c r="C239" s="273"/>
      <c r="D239" s="247" t="s">
        <v>149</v>
      </c>
      <c r="E239" s="274" t="s">
        <v>1</v>
      </c>
      <c r="F239" s="275" t="s">
        <v>154</v>
      </c>
      <c r="G239" s="273"/>
      <c r="H239" s="276">
        <v>27.199999999999999</v>
      </c>
      <c r="I239" s="277"/>
      <c r="J239" s="277"/>
      <c r="K239" s="273"/>
      <c r="L239" s="273"/>
      <c r="M239" s="278"/>
      <c r="N239" s="279"/>
      <c r="O239" s="280"/>
      <c r="P239" s="280"/>
      <c r="Q239" s="280"/>
      <c r="R239" s="280"/>
      <c r="S239" s="280"/>
      <c r="T239" s="280"/>
      <c r="U239" s="280"/>
      <c r="V239" s="280"/>
      <c r="W239" s="280"/>
      <c r="X239" s="281"/>
      <c r="Y239" s="14"/>
      <c r="Z239" s="14"/>
      <c r="AA239" s="14"/>
      <c r="AB239" s="14"/>
      <c r="AC239" s="14"/>
      <c r="AD239" s="14"/>
      <c r="AE239" s="14"/>
      <c r="AT239" s="282" t="s">
        <v>149</v>
      </c>
      <c r="AU239" s="282" t="s">
        <v>85</v>
      </c>
      <c r="AV239" s="14" t="s">
        <v>146</v>
      </c>
      <c r="AW239" s="14" t="s">
        <v>5</v>
      </c>
      <c r="AX239" s="14" t="s">
        <v>85</v>
      </c>
      <c r="AY239" s="282" t="s">
        <v>139</v>
      </c>
    </row>
    <row r="240" s="2" customFormat="1" ht="21.75" customHeight="1">
      <c r="A240" s="37"/>
      <c r="B240" s="38"/>
      <c r="C240" s="283" t="s">
        <v>251</v>
      </c>
      <c r="D240" s="283" t="s">
        <v>409</v>
      </c>
      <c r="E240" s="284" t="s">
        <v>450</v>
      </c>
      <c r="F240" s="285" t="s">
        <v>451</v>
      </c>
      <c r="G240" s="286" t="s">
        <v>421</v>
      </c>
      <c r="H240" s="287">
        <v>0.5</v>
      </c>
      <c r="I240" s="288"/>
      <c r="J240" s="288"/>
      <c r="K240" s="289">
        <f>ROUND(P240*H240,2)</f>
        <v>0</v>
      </c>
      <c r="L240" s="285" t="s">
        <v>144</v>
      </c>
      <c r="M240" s="43"/>
      <c r="N240" s="290" t="s">
        <v>1</v>
      </c>
      <c r="O240" s="241" t="s">
        <v>40</v>
      </c>
      <c r="P240" s="242">
        <f>I240+J240</f>
        <v>0</v>
      </c>
      <c r="Q240" s="242">
        <f>ROUND(I240*H240,2)</f>
        <v>0</v>
      </c>
      <c r="R240" s="242">
        <f>ROUND(J240*H240,2)</f>
        <v>0</v>
      </c>
      <c r="S240" s="90"/>
      <c r="T240" s="243">
        <f>S240*H240</f>
        <v>0</v>
      </c>
      <c r="U240" s="243">
        <v>0</v>
      </c>
      <c r="V240" s="243">
        <f>U240*H240</f>
        <v>0</v>
      </c>
      <c r="W240" s="243">
        <v>0</v>
      </c>
      <c r="X240" s="244">
        <f>W240*H240</f>
        <v>0</v>
      </c>
      <c r="Y240" s="37"/>
      <c r="Z240" s="37"/>
      <c r="AA240" s="37"/>
      <c r="AB240" s="37"/>
      <c r="AC240" s="37"/>
      <c r="AD240" s="37"/>
      <c r="AE240" s="37"/>
      <c r="AR240" s="245" t="s">
        <v>146</v>
      </c>
      <c r="AT240" s="245" t="s">
        <v>409</v>
      </c>
      <c r="AU240" s="245" t="s">
        <v>85</v>
      </c>
      <c r="AY240" s="16" t="s">
        <v>139</v>
      </c>
      <c r="BE240" s="246">
        <f>IF(O240="základní",K240,0)</f>
        <v>0</v>
      </c>
      <c r="BF240" s="246">
        <f>IF(O240="snížená",K240,0)</f>
        <v>0</v>
      </c>
      <c r="BG240" s="246">
        <f>IF(O240="zákl. přenesená",K240,0)</f>
        <v>0</v>
      </c>
      <c r="BH240" s="246">
        <f>IF(O240="sníž. přenesená",K240,0)</f>
        <v>0</v>
      </c>
      <c r="BI240" s="246">
        <f>IF(O240="nulová",K240,0)</f>
        <v>0</v>
      </c>
      <c r="BJ240" s="16" t="s">
        <v>85</v>
      </c>
      <c r="BK240" s="246">
        <f>ROUND(P240*H240,2)</f>
        <v>0</v>
      </c>
      <c r="BL240" s="16" t="s">
        <v>146</v>
      </c>
      <c r="BM240" s="245" t="s">
        <v>1149</v>
      </c>
    </row>
    <row r="241" s="2" customFormat="1">
      <c r="A241" s="37"/>
      <c r="B241" s="38"/>
      <c r="C241" s="39"/>
      <c r="D241" s="247" t="s">
        <v>148</v>
      </c>
      <c r="E241" s="39"/>
      <c r="F241" s="248" t="s">
        <v>453</v>
      </c>
      <c r="G241" s="39"/>
      <c r="H241" s="39"/>
      <c r="I241" s="144"/>
      <c r="J241" s="144"/>
      <c r="K241" s="39"/>
      <c r="L241" s="39"/>
      <c r="M241" s="43"/>
      <c r="N241" s="249"/>
      <c r="O241" s="250"/>
      <c r="P241" s="90"/>
      <c r="Q241" s="90"/>
      <c r="R241" s="90"/>
      <c r="S241" s="90"/>
      <c r="T241" s="90"/>
      <c r="U241" s="90"/>
      <c r="V241" s="90"/>
      <c r="W241" s="90"/>
      <c r="X241" s="91"/>
      <c r="Y241" s="37"/>
      <c r="Z241" s="37"/>
      <c r="AA241" s="37"/>
      <c r="AB241" s="37"/>
      <c r="AC241" s="37"/>
      <c r="AD241" s="37"/>
      <c r="AE241" s="37"/>
      <c r="AT241" s="16" t="s">
        <v>148</v>
      </c>
      <c r="AU241" s="16" t="s">
        <v>85</v>
      </c>
    </row>
    <row r="242" s="12" customFormat="1">
      <c r="A242" s="12"/>
      <c r="B242" s="251"/>
      <c r="C242" s="252"/>
      <c r="D242" s="247" t="s">
        <v>149</v>
      </c>
      <c r="E242" s="253" t="s">
        <v>1</v>
      </c>
      <c r="F242" s="254" t="s">
        <v>376</v>
      </c>
      <c r="G242" s="252"/>
      <c r="H242" s="253" t="s">
        <v>1</v>
      </c>
      <c r="I242" s="255"/>
      <c r="J242" s="255"/>
      <c r="K242" s="252"/>
      <c r="L242" s="252"/>
      <c r="M242" s="256"/>
      <c r="N242" s="257"/>
      <c r="O242" s="258"/>
      <c r="P242" s="258"/>
      <c r="Q242" s="258"/>
      <c r="R242" s="258"/>
      <c r="S242" s="258"/>
      <c r="T242" s="258"/>
      <c r="U242" s="258"/>
      <c r="V242" s="258"/>
      <c r="W242" s="258"/>
      <c r="X242" s="259"/>
      <c r="Y242" s="12"/>
      <c r="Z242" s="12"/>
      <c r="AA242" s="12"/>
      <c r="AB242" s="12"/>
      <c r="AC242" s="12"/>
      <c r="AD242" s="12"/>
      <c r="AE242" s="12"/>
      <c r="AT242" s="260" t="s">
        <v>149</v>
      </c>
      <c r="AU242" s="260" t="s">
        <v>85</v>
      </c>
      <c r="AV242" s="12" t="s">
        <v>85</v>
      </c>
      <c r="AW242" s="12" t="s">
        <v>5</v>
      </c>
      <c r="AX242" s="12" t="s">
        <v>77</v>
      </c>
      <c r="AY242" s="260" t="s">
        <v>139</v>
      </c>
    </row>
    <row r="243" s="13" customFormat="1">
      <c r="A243" s="13"/>
      <c r="B243" s="261"/>
      <c r="C243" s="262"/>
      <c r="D243" s="247" t="s">
        <v>149</v>
      </c>
      <c r="E243" s="263" t="s">
        <v>1</v>
      </c>
      <c r="F243" s="264" t="s">
        <v>454</v>
      </c>
      <c r="G243" s="262"/>
      <c r="H243" s="265">
        <v>0.5</v>
      </c>
      <c r="I243" s="266"/>
      <c r="J243" s="266"/>
      <c r="K243" s="262"/>
      <c r="L243" s="262"/>
      <c r="M243" s="267"/>
      <c r="N243" s="268"/>
      <c r="O243" s="269"/>
      <c r="P243" s="269"/>
      <c r="Q243" s="269"/>
      <c r="R243" s="269"/>
      <c r="S243" s="269"/>
      <c r="T243" s="269"/>
      <c r="U243" s="269"/>
      <c r="V243" s="269"/>
      <c r="W243" s="269"/>
      <c r="X243" s="270"/>
      <c r="Y243" s="13"/>
      <c r="Z243" s="13"/>
      <c r="AA243" s="13"/>
      <c r="AB243" s="13"/>
      <c r="AC243" s="13"/>
      <c r="AD243" s="13"/>
      <c r="AE243" s="13"/>
      <c r="AT243" s="271" t="s">
        <v>149</v>
      </c>
      <c r="AU243" s="271" t="s">
        <v>85</v>
      </c>
      <c r="AV243" s="13" t="s">
        <v>87</v>
      </c>
      <c r="AW243" s="13" t="s">
        <v>5</v>
      </c>
      <c r="AX243" s="13" t="s">
        <v>77</v>
      </c>
      <c r="AY243" s="271" t="s">
        <v>139</v>
      </c>
    </row>
    <row r="244" s="14" customFormat="1">
      <c r="A244" s="14"/>
      <c r="B244" s="272"/>
      <c r="C244" s="273"/>
      <c r="D244" s="247" t="s">
        <v>149</v>
      </c>
      <c r="E244" s="274" t="s">
        <v>1</v>
      </c>
      <c r="F244" s="275" t="s">
        <v>154</v>
      </c>
      <c r="G244" s="273"/>
      <c r="H244" s="276">
        <v>0.5</v>
      </c>
      <c r="I244" s="277"/>
      <c r="J244" s="277"/>
      <c r="K244" s="273"/>
      <c r="L244" s="273"/>
      <c r="M244" s="278"/>
      <c r="N244" s="279"/>
      <c r="O244" s="280"/>
      <c r="P244" s="280"/>
      <c r="Q244" s="280"/>
      <c r="R244" s="280"/>
      <c r="S244" s="280"/>
      <c r="T244" s="280"/>
      <c r="U244" s="280"/>
      <c r="V244" s="280"/>
      <c r="W244" s="280"/>
      <c r="X244" s="281"/>
      <c r="Y244" s="14"/>
      <c r="Z244" s="14"/>
      <c r="AA244" s="14"/>
      <c r="AB244" s="14"/>
      <c r="AC244" s="14"/>
      <c r="AD244" s="14"/>
      <c r="AE244" s="14"/>
      <c r="AT244" s="282" t="s">
        <v>149</v>
      </c>
      <c r="AU244" s="282" t="s">
        <v>85</v>
      </c>
      <c r="AV244" s="14" t="s">
        <v>146</v>
      </c>
      <c r="AW244" s="14" t="s">
        <v>5</v>
      </c>
      <c r="AX244" s="14" t="s">
        <v>85</v>
      </c>
      <c r="AY244" s="282" t="s">
        <v>139</v>
      </c>
    </row>
    <row r="245" s="2" customFormat="1" ht="21.75" customHeight="1">
      <c r="A245" s="37"/>
      <c r="B245" s="38"/>
      <c r="C245" s="283" t="s">
        <v>255</v>
      </c>
      <c r="D245" s="283" t="s">
        <v>409</v>
      </c>
      <c r="E245" s="284" t="s">
        <v>456</v>
      </c>
      <c r="F245" s="285" t="s">
        <v>457</v>
      </c>
      <c r="G245" s="286" t="s">
        <v>421</v>
      </c>
      <c r="H245" s="287">
        <v>49.600000000000001</v>
      </c>
      <c r="I245" s="288"/>
      <c r="J245" s="288"/>
      <c r="K245" s="289">
        <f>ROUND(P245*H245,2)</f>
        <v>0</v>
      </c>
      <c r="L245" s="285" t="s">
        <v>144</v>
      </c>
      <c r="M245" s="43"/>
      <c r="N245" s="290" t="s">
        <v>1</v>
      </c>
      <c r="O245" s="241" t="s">
        <v>40</v>
      </c>
      <c r="P245" s="242">
        <f>I245+J245</f>
        <v>0</v>
      </c>
      <c r="Q245" s="242">
        <f>ROUND(I245*H245,2)</f>
        <v>0</v>
      </c>
      <c r="R245" s="242">
        <f>ROUND(J245*H245,2)</f>
        <v>0</v>
      </c>
      <c r="S245" s="90"/>
      <c r="T245" s="243">
        <f>S245*H245</f>
        <v>0</v>
      </c>
      <c r="U245" s="243">
        <v>0</v>
      </c>
      <c r="V245" s="243">
        <f>U245*H245</f>
        <v>0</v>
      </c>
      <c r="W245" s="243">
        <v>0</v>
      </c>
      <c r="X245" s="244">
        <f>W245*H245</f>
        <v>0</v>
      </c>
      <c r="Y245" s="37"/>
      <c r="Z245" s="37"/>
      <c r="AA245" s="37"/>
      <c r="AB245" s="37"/>
      <c r="AC245" s="37"/>
      <c r="AD245" s="37"/>
      <c r="AE245" s="37"/>
      <c r="AR245" s="245" t="s">
        <v>146</v>
      </c>
      <c r="AT245" s="245" t="s">
        <v>409</v>
      </c>
      <c r="AU245" s="245" t="s">
        <v>85</v>
      </c>
      <c r="AY245" s="16" t="s">
        <v>139</v>
      </c>
      <c r="BE245" s="246">
        <f>IF(O245="základní",K245,0)</f>
        <v>0</v>
      </c>
      <c r="BF245" s="246">
        <f>IF(O245="snížená",K245,0)</f>
        <v>0</v>
      </c>
      <c r="BG245" s="246">
        <f>IF(O245="zákl. přenesená",K245,0)</f>
        <v>0</v>
      </c>
      <c r="BH245" s="246">
        <f>IF(O245="sníž. přenesená",K245,0)</f>
        <v>0</v>
      </c>
      <c r="BI245" s="246">
        <f>IF(O245="nulová",K245,0)</f>
        <v>0</v>
      </c>
      <c r="BJ245" s="16" t="s">
        <v>85</v>
      </c>
      <c r="BK245" s="246">
        <f>ROUND(P245*H245,2)</f>
        <v>0</v>
      </c>
      <c r="BL245" s="16" t="s">
        <v>146</v>
      </c>
      <c r="BM245" s="245" t="s">
        <v>1150</v>
      </c>
    </row>
    <row r="246" s="2" customFormat="1">
      <c r="A246" s="37"/>
      <c r="B246" s="38"/>
      <c r="C246" s="39"/>
      <c r="D246" s="247" t="s">
        <v>148</v>
      </c>
      <c r="E246" s="39"/>
      <c r="F246" s="248" t="s">
        <v>459</v>
      </c>
      <c r="G246" s="39"/>
      <c r="H246" s="39"/>
      <c r="I246" s="144"/>
      <c r="J246" s="144"/>
      <c r="K246" s="39"/>
      <c r="L246" s="39"/>
      <c r="M246" s="43"/>
      <c r="N246" s="249"/>
      <c r="O246" s="250"/>
      <c r="P246" s="90"/>
      <c r="Q246" s="90"/>
      <c r="R246" s="90"/>
      <c r="S246" s="90"/>
      <c r="T246" s="90"/>
      <c r="U246" s="90"/>
      <c r="V246" s="90"/>
      <c r="W246" s="90"/>
      <c r="X246" s="91"/>
      <c r="Y246" s="37"/>
      <c r="Z246" s="37"/>
      <c r="AA246" s="37"/>
      <c r="AB246" s="37"/>
      <c r="AC246" s="37"/>
      <c r="AD246" s="37"/>
      <c r="AE246" s="37"/>
      <c r="AT246" s="16" t="s">
        <v>148</v>
      </c>
      <c r="AU246" s="16" t="s">
        <v>85</v>
      </c>
    </row>
    <row r="247" s="12" customFormat="1">
      <c r="A247" s="12"/>
      <c r="B247" s="251"/>
      <c r="C247" s="252"/>
      <c r="D247" s="247" t="s">
        <v>149</v>
      </c>
      <c r="E247" s="253" t="s">
        <v>1</v>
      </c>
      <c r="F247" s="254" t="s">
        <v>1102</v>
      </c>
      <c r="G247" s="252"/>
      <c r="H247" s="253" t="s">
        <v>1</v>
      </c>
      <c r="I247" s="255"/>
      <c r="J247" s="255"/>
      <c r="K247" s="252"/>
      <c r="L247" s="252"/>
      <c r="M247" s="256"/>
      <c r="N247" s="257"/>
      <c r="O247" s="258"/>
      <c r="P247" s="258"/>
      <c r="Q247" s="258"/>
      <c r="R247" s="258"/>
      <c r="S247" s="258"/>
      <c r="T247" s="258"/>
      <c r="U247" s="258"/>
      <c r="V247" s="258"/>
      <c r="W247" s="258"/>
      <c r="X247" s="259"/>
      <c r="Y247" s="12"/>
      <c r="Z247" s="12"/>
      <c r="AA247" s="12"/>
      <c r="AB247" s="12"/>
      <c r="AC247" s="12"/>
      <c r="AD247" s="12"/>
      <c r="AE247" s="12"/>
      <c r="AT247" s="260" t="s">
        <v>149</v>
      </c>
      <c r="AU247" s="260" t="s">
        <v>85</v>
      </c>
      <c r="AV247" s="12" t="s">
        <v>85</v>
      </c>
      <c r="AW247" s="12" t="s">
        <v>5</v>
      </c>
      <c r="AX247" s="12" t="s">
        <v>77</v>
      </c>
      <c r="AY247" s="260" t="s">
        <v>139</v>
      </c>
    </row>
    <row r="248" s="13" customFormat="1">
      <c r="A248" s="13"/>
      <c r="B248" s="261"/>
      <c r="C248" s="262"/>
      <c r="D248" s="247" t="s">
        <v>149</v>
      </c>
      <c r="E248" s="263" t="s">
        <v>1</v>
      </c>
      <c r="F248" s="264" t="s">
        <v>1148</v>
      </c>
      <c r="G248" s="262"/>
      <c r="H248" s="265">
        <v>13.6</v>
      </c>
      <c r="I248" s="266"/>
      <c r="J248" s="266"/>
      <c r="K248" s="262"/>
      <c r="L248" s="262"/>
      <c r="M248" s="267"/>
      <c r="N248" s="268"/>
      <c r="O248" s="269"/>
      <c r="P248" s="269"/>
      <c r="Q248" s="269"/>
      <c r="R248" s="269"/>
      <c r="S248" s="269"/>
      <c r="T248" s="269"/>
      <c r="U248" s="269"/>
      <c r="V248" s="269"/>
      <c r="W248" s="269"/>
      <c r="X248" s="270"/>
      <c r="Y248" s="13"/>
      <c r="Z248" s="13"/>
      <c r="AA248" s="13"/>
      <c r="AB248" s="13"/>
      <c r="AC248" s="13"/>
      <c r="AD248" s="13"/>
      <c r="AE248" s="13"/>
      <c r="AT248" s="271" t="s">
        <v>149</v>
      </c>
      <c r="AU248" s="271" t="s">
        <v>85</v>
      </c>
      <c r="AV248" s="13" t="s">
        <v>87</v>
      </c>
      <c r="AW248" s="13" t="s">
        <v>5</v>
      </c>
      <c r="AX248" s="13" t="s">
        <v>77</v>
      </c>
      <c r="AY248" s="271" t="s">
        <v>139</v>
      </c>
    </row>
    <row r="249" s="13" customFormat="1">
      <c r="A249" s="13"/>
      <c r="B249" s="261"/>
      <c r="C249" s="262"/>
      <c r="D249" s="247" t="s">
        <v>149</v>
      </c>
      <c r="E249" s="263" t="s">
        <v>1</v>
      </c>
      <c r="F249" s="264" t="s">
        <v>1151</v>
      </c>
      <c r="G249" s="262"/>
      <c r="H249" s="265">
        <v>11.199999999999999</v>
      </c>
      <c r="I249" s="266"/>
      <c r="J249" s="266"/>
      <c r="K249" s="262"/>
      <c r="L249" s="262"/>
      <c r="M249" s="267"/>
      <c r="N249" s="268"/>
      <c r="O249" s="269"/>
      <c r="P249" s="269"/>
      <c r="Q249" s="269"/>
      <c r="R249" s="269"/>
      <c r="S249" s="269"/>
      <c r="T249" s="269"/>
      <c r="U249" s="269"/>
      <c r="V249" s="269"/>
      <c r="W249" s="269"/>
      <c r="X249" s="270"/>
      <c r="Y249" s="13"/>
      <c r="Z249" s="13"/>
      <c r="AA249" s="13"/>
      <c r="AB249" s="13"/>
      <c r="AC249" s="13"/>
      <c r="AD249" s="13"/>
      <c r="AE249" s="13"/>
      <c r="AT249" s="271" t="s">
        <v>149</v>
      </c>
      <c r="AU249" s="271" t="s">
        <v>85</v>
      </c>
      <c r="AV249" s="13" t="s">
        <v>87</v>
      </c>
      <c r="AW249" s="13" t="s">
        <v>5</v>
      </c>
      <c r="AX249" s="13" t="s">
        <v>77</v>
      </c>
      <c r="AY249" s="271" t="s">
        <v>139</v>
      </c>
    </row>
    <row r="250" s="12" customFormat="1">
      <c r="A250" s="12"/>
      <c r="B250" s="251"/>
      <c r="C250" s="252"/>
      <c r="D250" s="247" t="s">
        <v>149</v>
      </c>
      <c r="E250" s="253" t="s">
        <v>1</v>
      </c>
      <c r="F250" s="254" t="s">
        <v>1104</v>
      </c>
      <c r="G250" s="252"/>
      <c r="H250" s="253" t="s">
        <v>1</v>
      </c>
      <c r="I250" s="255"/>
      <c r="J250" s="255"/>
      <c r="K250" s="252"/>
      <c r="L250" s="252"/>
      <c r="M250" s="256"/>
      <c r="N250" s="257"/>
      <c r="O250" s="258"/>
      <c r="P250" s="258"/>
      <c r="Q250" s="258"/>
      <c r="R250" s="258"/>
      <c r="S250" s="258"/>
      <c r="T250" s="258"/>
      <c r="U250" s="258"/>
      <c r="V250" s="258"/>
      <c r="W250" s="258"/>
      <c r="X250" s="259"/>
      <c r="Y250" s="12"/>
      <c r="Z250" s="12"/>
      <c r="AA250" s="12"/>
      <c r="AB250" s="12"/>
      <c r="AC250" s="12"/>
      <c r="AD250" s="12"/>
      <c r="AE250" s="12"/>
      <c r="AT250" s="260" t="s">
        <v>149</v>
      </c>
      <c r="AU250" s="260" t="s">
        <v>85</v>
      </c>
      <c r="AV250" s="12" t="s">
        <v>85</v>
      </c>
      <c r="AW250" s="12" t="s">
        <v>5</v>
      </c>
      <c r="AX250" s="12" t="s">
        <v>77</v>
      </c>
      <c r="AY250" s="260" t="s">
        <v>139</v>
      </c>
    </row>
    <row r="251" s="13" customFormat="1">
      <c r="A251" s="13"/>
      <c r="B251" s="261"/>
      <c r="C251" s="262"/>
      <c r="D251" s="247" t="s">
        <v>149</v>
      </c>
      <c r="E251" s="263" t="s">
        <v>1</v>
      </c>
      <c r="F251" s="264" t="s">
        <v>1148</v>
      </c>
      <c r="G251" s="262"/>
      <c r="H251" s="265">
        <v>13.6</v>
      </c>
      <c r="I251" s="266"/>
      <c r="J251" s="266"/>
      <c r="K251" s="262"/>
      <c r="L251" s="262"/>
      <c r="M251" s="267"/>
      <c r="N251" s="268"/>
      <c r="O251" s="269"/>
      <c r="P251" s="269"/>
      <c r="Q251" s="269"/>
      <c r="R251" s="269"/>
      <c r="S251" s="269"/>
      <c r="T251" s="269"/>
      <c r="U251" s="269"/>
      <c r="V251" s="269"/>
      <c r="W251" s="269"/>
      <c r="X251" s="270"/>
      <c r="Y251" s="13"/>
      <c r="Z251" s="13"/>
      <c r="AA251" s="13"/>
      <c r="AB251" s="13"/>
      <c r="AC251" s="13"/>
      <c r="AD251" s="13"/>
      <c r="AE251" s="13"/>
      <c r="AT251" s="271" t="s">
        <v>149</v>
      </c>
      <c r="AU251" s="271" t="s">
        <v>85</v>
      </c>
      <c r="AV251" s="13" t="s">
        <v>87</v>
      </c>
      <c r="AW251" s="13" t="s">
        <v>5</v>
      </c>
      <c r="AX251" s="13" t="s">
        <v>77</v>
      </c>
      <c r="AY251" s="271" t="s">
        <v>139</v>
      </c>
    </row>
    <row r="252" s="13" customFormat="1">
      <c r="A252" s="13"/>
      <c r="B252" s="261"/>
      <c r="C252" s="262"/>
      <c r="D252" s="247" t="s">
        <v>149</v>
      </c>
      <c r="E252" s="263" t="s">
        <v>1</v>
      </c>
      <c r="F252" s="264" t="s">
        <v>1151</v>
      </c>
      <c r="G252" s="262"/>
      <c r="H252" s="265">
        <v>11.199999999999999</v>
      </c>
      <c r="I252" s="266"/>
      <c r="J252" s="266"/>
      <c r="K252" s="262"/>
      <c r="L252" s="262"/>
      <c r="M252" s="267"/>
      <c r="N252" s="268"/>
      <c r="O252" s="269"/>
      <c r="P252" s="269"/>
      <c r="Q252" s="269"/>
      <c r="R252" s="269"/>
      <c r="S252" s="269"/>
      <c r="T252" s="269"/>
      <c r="U252" s="269"/>
      <c r="V252" s="269"/>
      <c r="W252" s="269"/>
      <c r="X252" s="270"/>
      <c r="Y252" s="13"/>
      <c r="Z252" s="13"/>
      <c r="AA252" s="13"/>
      <c r="AB252" s="13"/>
      <c r="AC252" s="13"/>
      <c r="AD252" s="13"/>
      <c r="AE252" s="13"/>
      <c r="AT252" s="271" t="s">
        <v>149</v>
      </c>
      <c r="AU252" s="271" t="s">
        <v>85</v>
      </c>
      <c r="AV252" s="13" t="s">
        <v>87</v>
      </c>
      <c r="AW252" s="13" t="s">
        <v>5</v>
      </c>
      <c r="AX252" s="13" t="s">
        <v>77</v>
      </c>
      <c r="AY252" s="271" t="s">
        <v>139</v>
      </c>
    </row>
    <row r="253" s="14" customFormat="1">
      <c r="A253" s="14"/>
      <c r="B253" s="272"/>
      <c r="C253" s="273"/>
      <c r="D253" s="247" t="s">
        <v>149</v>
      </c>
      <c r="E253" s="274" t="s">
        <v>1</v>
      </c>
      <c r="F253" s="275" t="s">
        <v>154</v>
      </c>
      <c r="G253" s="273"/>
      <c r="H253" s="276">
        <v>49.599999999999994</v>
      </c>
      <c r="I253" s="277"/>
      <c r="J253" s="277"/>
      <c r="K253" s="273"/>
      <c r="L253" s="273"/>
      <c r="M253" s="278"/>
      <c r="N253" s="279"/>
      <c r="O253" s="280"/>
      <c r="P253" s="280"/>
      <c r="Q253" s="280"/>
      <c r="R253" s="280"/>
      <c r="S253" s="280"/>
      <c r="T253" s="280"/>
      <c r="U253" s="280"/>
      <c r="V253" s="280"/>
      <c r="W253" s="280"/>
      <c r="X253" s="281"/>
      <c r="Y253" s="14"/>
      <c r="Z253" s="14"/>
      <c r="AA253" s="14"/>
      <c r="AB253" s="14"/>
      <c r="AC253" s="14"/>
      <c r="AD253" s="14"/>
      <c r="AE253" s="14"/>
      <c r="AT253" s="282" t="s">
        <v>149</v>
      </c>
      <c r="AU253" s="282" t="s">
        <v>85</v>
      </c>
      <c r="AV253" s="14" t="s">
        <v>146</v>
      </c>
      <c r="AW253" s="14" t="s">
        <v>5</v>
      </c>
      <c r="AX253" s="14" t="s">
        <v>85</v>
      </c>
      <c r="AY253" s="282" t="s">
        <v>139</v>
      </c>
    </row>
    <row r="254" s="2" customFormat="1" ht="21.75" customHeight="1">
      <c r="A254" s="37"/>
      <c r="B254" s="38"/>
      <c r="C254" s="283" t="s">
        <v>259</v>
      </c>
      <c r="D254" s="283" t="s">
        <v>409</v>
      </c>
      <c r="E254" s="284" t="s">
        <v>1152</v>
      </c>
      <c r="F254" s="285" t="s">
        <v>1153</v>
      </c>
      <c r="G254" s="286" t="s">
        <v>143</v>
      </c>
      <c r="H254" s="287">
        <v>40</v>
      </c>
      <c r="I254" s="288"/>
      <c r="J254" s="288"/>
      <c r="K254" s="289">
        <f>ROUND(P254*H254,2)</f>
        <v>0</v>
      </c>
      <c r="L254" s="285" t="s">
        <v>144</v>
      </c>
      <c r="M254" s="43"/>
      <c r="N254" s="290" t="s">
        <v>1</v>
      </c>
      <c r="O254" s="241" t="s">
        <v>40</v>
      </c>
      <c r="P254" s="242">
        <f>I254+J254</f>
        <v>0</v>
      </c>
      <c r="Q254" s="242">
        <f>ROUND(I254*H254,2)</f>
        <v>0</v>
      </c>
      <c r="R254" s="242">
        <f>ROUND(J254*H254,2)</f>
        <v>0</v>
      </c>
      <c r="S254" s="90"/>
      <c r="T254" s="243">
        <f>S254*H254</f>
        <v>0</v>
      </c>
      <c r="U254" s="243">
        <v>0</v>
      </c>
      <c r="V254" s="243">
        <f>U254*H254</f>
        <v>0</v>
      </c>
      <c r="W254" s="243">
        <v>0</v>
      </c>
      <c r="X254" s="244">
        <f>W254*H254</f>
        <v>0</v>
      </c>
      <c r="Y254" s="37"/>
      <c r="Z254" s="37"/>
      <c r="AA254" s="37"/>
      <c r="AB254" s="37"/>
      <c r="AC254" s="37"/>
      <c r="AD254" s="37"/>
      <c r="AE254" s="37"/>
      <c r="AR254" s="245" t="s">
        <v>146</v>
      </c>
      <c r="AT254" s="245" t="s">
        <v>409</v>
      </c>
      <c r="AU254" s="245" t="s">
        <v>85</v>
      </c>
      <c r="AY254" s="16" t="s">
        <v>139</v>
      </c>
      <c r="BE254" s="246">
        <f>IF(O254="základní",K254,0)</f>
        <v>0</v>
      </c>
      <c r="BF254" s="246">
        <f>IF(O254="snížená",K254,0)</f>
        <v>0</v>
      </c>
      <c r="BG254" s="246">
        <f>IF(O254="zákl. přenesená",K254,0)</f>
        <v>0</v>
      </c>
      <c r="BH254" s="246">
        <f>IF(O254="sníž. přenesená",K254,0)</f>
        <v>0</v>
      </c>
      <c r="BI254" s="246">
        <f>IF(O254="nulová",K254,0)</f>
        <v>0</v>
      </c>
      <c r="BJ254" s="16" t="s">
        <v>85</v>
      </c>
      <c r="BK254" s="246">
        <f>ROUND(P254*H254,2)</f>
        <v>0</v>
      </c>
      <c r="BL254" s="16" t="s">
        <v>146</v>
      </c>
      <c r="BM254" s="245" t="s">
        <v>1154</v>
      </c>
    </row>
    <row r="255" s="2" customFormat="1">
      <c r="A255" s="37"/>
      <c r="B255" s="38"/>
      <c r="C255" s="39"/>
      <c r="D255" s="247" t="s">
        <v>148</v>
      </c>
      <c r="E255" s="39"/>
      <c r="F255" s="248" t="s">
        <v>1155</v>
      </c>
      <c r="G255" s="39"/>
      <c r="H255" s="39"/>
      <c r="I255" s="144"/>
      <c r="J255" s="144"/>
      <c r="K255" s="39"/>
      <c r="L255" s="39"/>
      <c r="M255" s="43"/>
      <c r="N255" s="249"/>
      <c r="O255" s="250"/>
      <c r="P255" s="90"/>
      <c r="Q255" s="90"/>
      <c r="R255" s="90"/>
      <c r="S255" s="90"/>
      <c r="T255" s="90"/>
      <c r="U255" s="90"/>
      <c r="V255" s="90"/>
      <c r="W255" s="90"/>
      <c r="X255" s="91"/>
      <c r="Y255" s="37"/>
      <c r="Z255" s="37"/>
      <c r="AA255" s="37"/>
      <c r="AB255" s="37"/>
      <c r="AC255" s="37"/>
      <c r="AD255" s="37"/>
      <c r="AE255" s="37"/>
      <c r="AT255" s="16" t="s">
        <v>148</v>
      </c>
      <c r="AU255" s="16" t="s">
        <v>85</v>
      </c>
    </row>
    <row r="256" s="12" customFormat="1">
      <c r="A256" s="12"/>
      <c r="B256" s="251"/>
      <c r="C256" s="252"/>
      <c r="D256" s="247" t="s">
        <v>149</v>
      </c>
      <c r="E256" s="253" t="s">
        <v>1</v>
      </c>
      <c r="F256" s="254" t="s">
        <v>1102</v>
      </c>
      <c r="G256" s="252"/>
      <c r="H256" s="253" t="s">
        <v>1</v>
      </c>
      <c r="I256" s="255"/>
      <c r="J256" s="255"/>
      <c r="K256" s="252"/>
      <c r="L256" s="252"/>
      <c r="M256" s="256"/>
      <c r="N256" s="257"/>
      <c r="O256" s="258"/>
      <c r="P256" s="258"/>
      <c r="Q256" s="258"/>
      <c r="R256" s="258"/>
      <c r="S256" s="258"/>
      <c r="T256" s="258"/>
      <c r="U256" s="258"/>
      <c r="V256" s="258"/>
      <c r="W256" s="258"/>
      <c r="X256" s="259"/>
      <c r="Y256" s="12"/>
      <c r="Z256" s="12"/>
      <c r="AA256" s="12"/>
      <c r="AB256" s="12"/>
      <c r="AC256" s="12"/>
      <c r="AD256" s="12"/>
      <c r="AE256" s="12"/>
      <c r="AT256" s="260" t="s">
        <v>149</v>
      </c>
      <c r="AU256" s="260" t="s">
        <v>85</v>
      </c>
      <c r="AV256" s="12" t="s">
        <v>85</v>
      </c>
      <c r="AW256" s="12" t="s">
        <v>5</v>
      </c>
      <c r="AX256" s="12" t="s">
        <v>77</v>
      </c>
      <c r="AY256" s="260" t="s">
        <v>139</v>
      </c>
    </row>
    <row r="257" s="13" customFormat="1">
      <c r="A257" s="13"/>
      <c r="B257" s="261"/>
      <c r="C257" s="262"/>
      <c r="D257" s="247" t="s">
        <v>149</v>
      </c>
      <c r="E257" s="263" t="s">
        <v>1</v>
      </c>
      <c r="F257" s="264" t="s">
        <v>1103</v>
      </c>
      <c r="G257" s="262"/>
      <c r="H257" s="265">
        <v>40</v>
      </c>
      <c r="I257" s="266"/>
      <c r="J257" s="266"/>
      <c r="K257" s="262"/>
      <c r="L257" s="262"/>
      <c r="M257" s="267"/>
      <c r="N257" s="268"/>
      <c r="O257" s="269"/>
      <c r="P257" s="269"/>
      <c r="Q257" s="269"/>
      <c r="R257" s="269"/>
      <c r="S257" s="269"/>
      <c r="T257" s="269"/>
      <c r="U257" s="269"/>
      <c r="V257" s="269"/>
      <c r="W257" s="269"/>
      <c r="X257" s="270"/>
      <c r="Y257" s="13"/>
      <c r="Z257" s="13"/>
      <c r="AA257" s="13"/>
      <c r="AB257" s="13"/>
      <c r="AC257" s="13"/>
      <c r="AD257" s="13"/>
      <c r="AE257" s="13"/>
      <c r="AT257" s="271" t="s">
        <v>149</v>
      </c>
      <c r="AU257" s="271" t="s">
        <v>85</v>
      </c>
      <c r="AV257" s="13" t="s">
        <v>87</v>
      </c>
      <c r="AW257" s="13" t="s">
        <v>5</v>
      </c>
      <c r="AX257" s="13" t="s">
        <v>77</v>
      </c>
      <c r="AY257" s="271" t="s">
        <v>139</v>
      </c>
    </row>
    <row r="258" s="14" customFormat="1">
      <c r="A258" s="14"/>
      <c r="B258" s="272"/>
      <c r="C258" s="273"/>
      <c r="D258" s="247" t="s">
        <v>149</v>
      </c>
      <c r="E258" s="274" t="s">
        <v>1</v>
      </c>
      <c r="F258" s="275" t="s">
        <v>154</v>
      </c>
      <c r="G258" s="273"/>
      <c r="H258" s="276">
        <v>40</v>
      </c>
      <c r="I258" s="277"/>
      <c r="J258" s="277"/>
      <c r="K258" s="273"/>
      <c r="L258" s="273"/>
      <c r="M258" s="278"/>
      <c r="N258" s="279"/>
      <c r="O258" s="280"/>
      <c r="P258" s="280"/>
      <c r="Q258" s="280"/>
      <c r="R258" s="280"/>
      <c r="S258" s="280"/>
      <c r="T258" s="280"/>
      <c r="U258" s="280"/>
      <c r="V258" s="280"/>
      <c r="W258" s="280"/>
      <c r="X258" s="281"/>
      <c r="Y258" s="14"/>
      <c r="Z258" s="14"/>
      <c r="AA258" s="14"/>
      <c r="AB258" s="14"/>
      <c r="AC258" s="14"/>
      <c r="AD258" s="14"/>
      <c r="AE258" s="14"/>
      <c r="AT258" s="282" t="s">
        <v>149</v>
      </c>
      <c r="AU258" s="282" t="s">
        <v>85</v>
      </c>
      <c r="AV258" s="14" t="s">
        <v>146</v>
      </c>
      <c r="AW258" s="14" t="s">
        <v>5</v>
      </c>
      <c r="AX258" s="14" t="s">
        <v>85</v>
      </c>
      <c r="AY258" s="282" t="s">
        <v>139</v>
      </c>
    </row>
    <row r="259" s="2" customFormat="1" ht="21.75" customHeight="1">
      <c r="A259" s="37"/>
      <c r="B259" s="38"/>
      <c r="C259" s="283" t="s">
        <v>8</v>
      </c>
      <c r="D259" s="283" t="s">
        <v>409</v>
      </c>
      <c r="E259" s="284" t="s">
        <v>1156</v>
      </c>
      <c r="F259" s="285" t="s">
        <v>1157</v>
      </c>
      <c r="G259" s="286" t="s">
        <v>143</v>
      </c>
      <c r="H259" s="287">
        <v>40</v>
      </c>
      <c r="I259" s="288"/>
      <c r="J259" s="288"/>
      <c r="K259" s="289">
        <f>ROUND(P259*H259,2)</f>
        <v>0</v>
      </c>
      <c r="L259" s="285" t="s">
        <v>144</v>
      </c>
      <c r="M259" s="43"/>
      <c r="N259" s="290" t="s">
        <v>1</v>
      </c>
      <c r="O259" s="241" t="s">
        <v>40</v>
      </c>
      <c r="P259" s="242">
        <f>I259+J259</f>
        <v>0</v>
      </c>
      <c r="Q259" s="242">
        <f>ROUND(I259*H259,2)</f>
        <v>0</v>
      </c>
      <c r="R259" s="242">
        <f>ROUND(J259*H259,2)</f>
        <v>0</v>
      </c>
      <c r="S259" s="90"/>
      <c r="T259" s="243">
        <f>S259*H259</f>
        <v>0</v>
      </c>
      <c r="U259" s="243">
        <v>0</v>
      </c>
      <c r="V259" s="243">
        <f>U259*H259</f>
        <v>0</v>
      </c>
      <c r="W259" s="243">
        <v>0</v>
      </c>
      <c r="X259" s="244">
        <f>W259*H259</f>
        <v>0</v>
      </c>
      <c r="Y259" s="37"/>
      <c r="Z259" s="37"/>
      <c r="AA259" s="37"/>
      <c r="AB259" s="37"/>
      <c r="AC259" s="37"/>
      <c r="AD259" s="37"/>
      <c r="AE259" s="37"/>
      <c r="AR259" s="245" t="s">
        <v>146</v>
      </c>
      <c r="AT259" s="245" t="s">
        <v>409</v>
      </c>
      <c r="AU259" s="245" t="s">
        <v>85</v>
      </c>
      <c r="AY259" s="16" t="s">
        <v>139</v>
      </c>
      <c r="BE259" s="246">
        <f>IF(O259="základní",K259,0)</f>
        <v>0</v>
      </c>
      <c r="BF259" s="246">
        <f>IF(O259="snížená",K259,0)</f>
        <v>0</v>
      </c>
      <c r="BG259" s="246">
        <f>IF(O259="zákl. přenesená",K259,0)</f>
        <v>0</v>
      </c>
      <c r="BH259" s="246">
        <f>IF(O259="sníž. přenesená",K259,0)</f>
        <v>0</v>
      </c>
      <c r="BI259" s="246">
        <f>IF(O259="nulová",K259,0)</f>
        <v>0</v>
      </c>
      <c r="BJ259" s="16" t="s">
        <v>85</v>
      </c>
      <c r="BK259" s="246">
        <f>ROUND(P259*H259,2)</f>
        <v>0</v>
      </c>
      <c r="BL259" s="16" t="s">
        <v>146</v>
      </c>
      <c r="BM259" s="245" t="s">
        <v>1158</v>
      </c>
    </row>
    <row r="260" s="2" customFormat="1">
      <c r="A260" s="37"/>
      <c r="B260" s="38"/>
      <c r="C260" s="39"/>
      <c r="D260" s="247" t="s">
        <v>148</v>
      </c>
      <c r="E260" s="39"/>
      <c r="F260" s="248" t="s">
        <v>1159</v>
      </c>
      <c r="G260" s="39"/>
      <c r="H260" s="39"/>
      <c r="I260" s="144"/>
      <c r="J260" s="144"/>
      <c r="K260" s="39"/>
      <c r="L260" s="39"/>
      <c r="M260" s="43"/>
      <c r="N260" s="249"/>
      <c r="O260" s="250"/>
      <c r="P260" s="90"/>
      <c r="Q260" s="90"/>
      <c r="R260" s="90"/>
      <c r="S260" s="90"/>
      <c r="T260" s="90"/>
      <c r="U260" s="90"/>
      <c r="V260" s="90"/>
      <c r="W260" s="90"/>
      <c r="X260" s="91"/>
      <c r="Y260" s="37"/>
      <c r="Z260" s="37"/>
      <c r="AA260" s="37"/>
      <c r="AB260" s="37"/>
      <c r="AC260" s="37"/>
      <c r="AD260" s="37"/>
      <c r="AE260" s="37"/>
      <c r="AT260" s="16" t="s">
        <v>148</v>
      </c>
      <c r="AU260" s="16" t="s">
        <v>85</v>
      </c>
    </row>
    <row r="261" s="12" customFormat="1">
      <c r="A261" s="12"/>
      <c r="B261" s="251"/>
      <c r="C261" s="252"/>
      <c r="D261" s="247" t="s">
        <v>149</v>
      </c>
      <c r="E261" s="253" t="s">
        <v>1</v>
      </c>
      <c r="F261" s="254" t="s">
        <v>976</v>
      </c>
      <c r="G261" s="252"/>
      <c r="H261" s="253" t="s">
        <v>1</v>
      </c>
      <c r="I261" s="255"/>
      <c r="J261" s="255"/>
      <c r="K261" s="252"/>
      <c r="L261" s="252"/>
      <c r="M261" s="256"/>
      <c r="N261" s="257"/>
      <c r="O261" s="258"/>
      <c r="P261" s="258"/>
      <c r="Q261" s="258"/>
      <c r="R261" s="258"/>
      <c r="S261" s="258"/>
      <c r="T261" s="258"/>
      <c r="U261" s="258"/>
      <c r="V261" s="258"/>
      <c r="W261" s="258"/>
      <c r="X261" s="259"/>
      <c r="Y261" s="12"/>
      <c r="Z261" s="12"/>
      <c r="AA261" s="12"/>
      <c r="AB261" s="12"/>
      <c r="AC261" s="12"/>
      <c r="AD261" s="12"/>
      <c r="AE261" s="12"/>
      <c r="AT261" s="260" t="s">
        <v>149</v>
      </c>
      <c r="AU261" s="260" t="s">
        <v>85</v>
      </c>
      <c r="AV261" s="12" t="s">
        <v>85</v>
      </c>
      <c r="AW261" s="12" t="s">
        <v>5</v>
      </c>
      <c r="AX261" s="12" t="s">
        <v>77</v>
      </c>
      <c r="AY261" s="260" t="s">
        <v>139</v>
      </c>
    </row>
    <row r="262" s="12" customFormat="1">
      <c r="A262" s="12"/>
      <c r="B262" s="251"/>
      <c r="C262" s="252"/>
      <c r="D262" s="247" t="s">
        <v>149</v>
      </c>
      <c r="E262" s="253" t="s">
        <v>1</v>
      </c>
      <c r="F262" s="254" t="s">
        <v>1104</v>
      </c>
      <c r="G262" s="252"/>
      <c r="H262" s="253" t="s">
        <v>1</v>
      </c>
      <c r="I262" s="255"/>
      <c r="J262" s="255"/>
      <c r="K262" s="252"/>
      <c r="L262" s="252"/>
      <c r="M262" s="256"/>
      <c r="N262" s="257"/>
      <c r="O262" s="258"/>
      <c r="P262" s="258"/>
      <c r="Q262" s="258"/>
      <c r="R262" s="258"/>
      <c r="S262" s="258"/>
      <c r="T262" s="258"/>
      <c r="U262" s="258"/>
      <c r="V262" s="258"/>
      <c r="W262" s="258"/>
      <c r="X262" s="259"/>
      <c r="Y262" s="12"/>
      <c r="Z262" s="12"/>
      <c r="AA262" s="12"/>
      <c r="AB262" s="12"/>
      <c r="AC262" s="12"/>
      <c r="AD262" s="12"/>
      <c r="AE262" s="12"/>
      <c r="AT262" s="260" t="s">
        <v>149</v>
      </c>
      <c r="AU262" s="260" t="s">
        <v>85</v>
      </c>
      <c r="AV262" s="12" t="s">
        <v>85</v>
      </c>
      <c r="AW262" s="12" t="s">
        <v>5</v>
      </c>
      <c r="AX262" s="12" t="s">
        <v>77</v>
      </c>
      <c r="AY262" s="260" t="s">
        <v>139</v>
      </c>
    </row>
    <row r="263" s="13" customFormat="1">
      <c r="A263" s="13"/>
      <c r="B263" s="261"/>
      <c r="C263" s="262"/>
      <c r="D263" s="247" t="s">
        <v>149</v>
      </c>
      <c r="E263" s="263" t="s">
        <v>1</v>
      </c>
      <c r="F263" s="264" t="s">
        <v>1103</v>
      </c>
      <c r="G263" s="262"/>
      <c r="H263" s="265">
        <v>40</v>
      </c>
      <c r="I263" s="266"/>
      <c r="J263" s="266"/>
      <c r="K263" s="262"/>
      <c r="L263" s="262"/>
      <c r="M263" s="267"/>
      <c r="N263" s="268"/>
      <c r="O263" s="269"/>
      <c r="P263" s="269"/>
      <c r="Q263" s="269"/>
      <c r="R263" s="269"/>
      <c r="S263" s="269"/>
      <c r="T263" s="269"/>
      <c r="U263" s="269"/>
      <c r="V263" s="269"/>
      <c r="W263" s="269"/>
      <c r="X263" s="270"/>
      <c r="Y263" s="13"/>
      <c r="Z263" s="13"/>
      <c r="AA263" s="13"/>
      <c r="AB263" s="13"/>
      <c r="AC263" s="13"/>
      <c r="AD263" s="13"/>
      <c r="AE263" s="13"/>
      <c r="AT263" s="271" t="s">
        <v>149</v>
      </c>
      <c r="AU263" s="271" t="s">
        <v>85</v>
      </c>
      <c r="AV263" s="13" t="s">
        <v>87</v>
      </c>
      <c r="AW263" s="13" t="s">
        <v>5</v>
      </c>
      <c r="AX263" s="13" t="s">
        <v>77</v>
      </c>
      <c r="AY263" s="271" t="s">
        <v>139</v>
      </c>
    </row>
    <row r="264" s="14" customFormat="1">
      <c r="A264" s="14"/>
      <c r="B264" s="272"/>
      <c r="C264" s="273"/>
      <c r="D264" s="247" t="s">
        <v>149</v>
      </c>
      <c r="E264" s="274" t="s">
        <v>1</v>
      </c>
      <c r="F264" s="275" t="s">
        <v>154</v>
      </c>
      <c r="G264" s="273"/>
      <c r="H264" s="276">
        <v>40</v>
      </c>
      <c r="I264" s="277"/>
      <c r="J264" s="277"/>
      <c r="K264" s="273"/>
      <c r="L264" s="273"/>
      <c r="M264" s="278"/>
      <c r="N264" s="279"/>
      <c r="O264" s="280"/>
      <c r="P264" s="280"/>
      <c r="Q264" s="280"/>
      <c r="R264" s="280"/>
      <c r="S264" s="280"/>
      <c r="T264" s="280"/>
      <c r="U264" s="280"/>
      <c r="V264" s="280"/>
      <c r="W264" s="280"/>
      <c r="X264" s="281"/>
      <c r="Y264" s="14"/>
      <c r="Z264" s="14"/>
      <c r="AA264" s="14"/>
      <c r="AB264" s="14"/>
      <c r="AC264" s="14"/>
      <c r="AD264" s="14"/>
      <c r="AE264" s="14"/>
      <c r="AT264" s="282" t="s">
        <v>149</v>
      </c>
      <c r="AU264" s="282" t="s">
        <v>85</v>
      </c>
      <c r="AV264" s="14" t="s">
        <v>146</v>
      </c>
      <c r="AW264" s="14" t="s">
        <v>5</v>
      </c>
      <c r="AX264" s="14" t="s">
        <v>85</v>
      </c>
      <c r="AY264" s="282" t="s">
        <v>139</v>
      </c>
    </row>
    <row r="265" s="2" customFormat="1" ht="21.75" customHeight="1">
      <c r="A265" s="37"/>
      <c r="B265" s="38"/>
      <c r="C265" s="283" t="s">
        <v>267</v>
      </c>
      <c r="D265" s="283" t="s">
        <v>409</v>
      </c>
      <c r="E265" s="284" t="s">
        <v>972</v>
      </c>
      <c r="F265" s="285" t="s">
        <v>973</v>
      </c>
      <c r="G265" s="286" t="s">
        <v>143</v>
      </c>
      <c r="H265" s="287">
        <v>14.4</v>
      </c>
      <c r="I265" s="288"/>
      <c r="J265" s="288"/>
      <c r="K265" s="289">
        <f>ROUND(P265*H265,2)</f>
        <v>0</v>
      </c>
      <c r="L265" s="285" t="s">
        <v>144</v>
      </c>
      <c r="M265" s="43"/>
      <c r="N265" s="290" t="s">
        <v>1</v>
      </c>
      <c r="O265" s="241" t="s">
        <v>40</v>
      </c>
      <c r="P265" s="242">
        <f>I265+J265</f>
        <v>0</v>
      </c>
      <c r="Q265" s="242">
        <f>ROUND(I265*H265,2)</f>
        <v>0</v>
      </c>
      <c r="R265" s="242">
        <f>ROUND(J265*H265,2)</f>
        <v>0</v>
      </c>
      <c r="S265" s="90"/>
      <c r="T265" s="243">
        <f>S265*H265</f>
        <v>0</v>
      </c>
      <c r="U265" s="243">
        <v>0</v>
      </c>
      <c r="V265" s="243">
        <f>U265*H265</f>
        <v>0</v>
      </c>
      <c r="W265" s="243">
        <v>0</v>
      </c>
      <c r="X265" s="244">
        <f>W265*H265</f>
        <v>0</v>
      </c>
      <c r="Y265" s="37"/>
      <c r="Z265" s="37"/>
      <c r="AA265" s="37"/>
      <c r="AB265" s="37"/>
      <c r="AC265" s="37"/>
      <c r="AD265" s="37"/>
      <c r="AE265" s="37"/>
      <c r="AR265" s="245" t="s">
        <v>146</v>
      </c>
      <c r="AT265" s="245" t="s">
        <v>409</v>
      </c>
      <c r="AU265" s="245" t="s">
        <v>85</v>
      </c>
      <c r="AY265" s="16" t="s">
        <v>139</v>
      </c>
      <c r="BE265" s="246">
        <f>IF(O265="základní",K265,0)</f>
        <v>0</v>
      </c>
      <c r="BF265" s="246">
        <f>IF(O265="snížená",K265,0)</f>
        <v>0</v>
      </c>
      <c r="BG265" s="246">
        <f>IF(O265="zákl. přenesená",K265,0)</f>
        <v>0</v>
      </c>
      <c r="BH265" s="246">
        <f>IF(O265="sníž. přenesená",K265,0)</f>
        <v>0</v>
      </c>
      <c r="BI265" s="246">
        <f>IF(O265="nulová",K265,0)</f>
        <v>0</v>
      </c>
      <c r="BJ265" s="16" t="s">
        <v>85</v>
      </c>
      <c r="BK265" s="246">
        <f>ROUND(P265*H265,2)</f>
        <v>0</v>
      </c>
      <c r="BL265" s="16" t="s">
        <v>146</v>
      </c>
      <c r="BM265" s="245" t="s">
        <v>1160</v>
      </c>
    </row>
    <row r="266" s="2" customFormat="1">
      <c r="A266" s="37"/>
      <c r="B266" s="38"/>
      <c r="C266" s="39"/>
      <c r="D266" s="247" t="s">
        <v>148</v>
      </c>
      <c r="E266" s="39"/>
      <c r="F266" s="248" t="s">
        <v>975</v>
      </c>
      <c r="G266" s="39"/>
      <c r="H266" s="39"/>
      <c r="I266" s="144"/>
      <c r="J266" s="144"/>
      <c r="K266" s="39"/>
      <c r="L266" s="39"/>
      <c r="M266" s="43"/>
      <c r="N266" s="249"/>
      <c r="O266" s="250"/>
      <c r="P266" s="90"/>
      <c r="Q266" s="90"/>
      <c r="R266" s="90"/>
      <c r="S266" s="90"/>
      <c r="T266" s="90"/>
      <c r="U266" s="90"/>
      <c r="V266" s="90"/>
      <c r="W266" s="90"/>
      <c r="X266" s="91"/>
      <c r="Y266" s="37"/>
      <c r="Z266" s="37"/>
      <c r="AA266" s="37"/>
      <c r="AB266" s="37"/>
      <c r="AC266" s="37"/>
      <c r="AD266" s="37"/>
      <c r="AE266" s="37"/>
      <c r="AT266" s="16" t="s">
        <v>148</v>
      </c>
      <c r="AU266" s="16" t="s">
        <v>85</v>
      </c>
    </row>
    <row r="267" s="12" customFormat="1">
      <c r="A267" s="12"/>
      <c r="B267" s="251"/>
      <c r="C267" s="252"/>
      <c r="D267" s="247" t="s">
        <v>149</v>
      </c>
      <c r="E267" s="253" t="s">
        <v>1</v>
      </c>
      <c r="F267" s="254" t="s">
        <v>1102</v>
      </c>
      <c r="G267" s="252"/>
      <c r="H267" s="253" t="s">
        <v>1</v>
      </c>
      <c r="I267" s="255"/>
      <c r="J267" s="255"/>
      <c r="K267" s="252"/>
      <c r="L267" s="252"/>
      <c r="M267" s="256"/>
      <c r="N267" s="257"/>
      <c r="O267" s="258"/>
      <c r="P267" s="258"/>
      <c r="Q267" s="258"/>
      <c r="R267" s="258"/>
      <c r="S267" s="258"/>
      <c r="T267" s="258"/>
      <c r="U267" s="258"/>
      <c r="V267" s="258"/>
      <c r="W267" s="258"/>
      <c r="X267" s="259"/>
      <c r="Y267" s="12"/>
      <c r="Z267" s="12"/>
      <c r="AA267" s="12"/>
      <c r="AB267" s="12"/>
      <c r="AC267" s="12"/>
      <c r="AD267" s="12"/>
      <c r="AE267" s="12"/>
      <c r="AT267" s="260" t="s">
        <v>149</v>
      </c>
      <c r="AU267" s="260" t="s">
        <v>85</v>
      </c>
      <c r="AV267" s="12" t="s">
        <v>85</v>
      </c>
      <c r="AW267" s="12" t="s">
        <v>5</v>
      </c>
      <c r="AX267" s="12" t="s">
        <v>77</v>
      </c>
      <c r="AY267" s="260" t="s">
        <v>139</v>
      </c>
    </row>
    <row r="268" s="13" customFormat="1">
      <c r="A268" s="13"/>
      <c r="B268" s="261"/>
      <c r="C268" s="262"/>
      <c r="D268" s="247" t="s">
        <v>149</v>
      </c>
      <c r="E268" s="263" t="s">
        <v>1</v>
      </c>
      <c r="F268" s="264" t="s">
        <v>509</v>
      </c>
      <c r="G268" s="262"/>
      <c r="H268" s="265">
        <v>7.2000000000000002</v>
      </c>
      <c r="I268" s="266"/>
      <c r="J268" s="266"/>
      <c r="K268" s="262"/>
      <c r="L268" s="262"/>
      <c r="M268" s="267"/>
      <c r="N268" s="268"/>
      <c r="O268" s="269"/>
      <c r="P268" s="269"/>
      <c r="Q268" s="269"/>
      <c r="R268" s="269"/>
      <c r="S268" s="269"/>
      <c r="T268" s="269"/>
      <c r="U268" s="269"/>
      <c r="V268" s="269"/>
      <c r="W268" s="269"/>
      <c r="X268" s="270"/>
      <c r="Y268" s="13"/>
      <c r="Z268" s="13"/>
      <c r="AA268" s="13"/>
      <c r="AB268" s="13"/>
      <c r="AC268" s="13"/>
      <c r="AD268" s="13"/>
      <c r="AE268" s="13"/>
      <c r="AT268" s="271" t="s">
        <v>149</v>
      </c>
      <c r="AU268" s="271" t="s">
        <v>85</v>
      </c>
      <c r="AV268" s="13" t="s">
        <v>87</v>
      </c>
      <c r="AW268" s="13" t="s">
        <v>5</v>
      </c>
      <c r="AX268" s="13" t="s">
        <v>77</v>
      </c>
      <c r="AY268" s="271" t="s">
        <v>139</v>
      </c>
    </row>
    <row r="269" s="12" customFormat="1">
      <c r="A269" s="12"/>
      <c r="B269" s="251"/>
      <c r="C269" s="252"/>
      <c r="D269" s="247" t="s">
        <v>149</v>
      </c>
      <c r="E269" s="253" t="s">
        <v>1</v>
      </c>
      <c r="F269" s="254" t="s">
        <v>1161</v>
      </c>
      <c r="G269" s="252"/>
      <c r="H269" s="253" t="s">
        <v>1</v>
      </c>
      <c r="I269" s="255"/>
      <c r="J269" s="255"/>
      <c r="K269" s="252"/>
      <c r="L269" s="252"/>
      <c r="M269" s="256"/>
      <c r="N269" s="257"/>
      <c r="O269" s="258"/>
      <c r="P269" s="258"/>
      <c r="Q269" s="258"/>
      <c r="R269" s="258"/>
      <c r="S269" s="258"/>
      <c r="T269" s="258"/>
      <c r="U269" s="258"/>
      <c r="V269" s="258"/>
      <c r="W269" s="258"/>
      <c r="X269" s="259"/>
      <c r="Y269" s="12"/>
      <c r="Z269" s="12"/>
      <c r="AA269" s="12"/>
      <c r="AB269" s="12"/>
      <c r="AC269" s="12"/>
      <c r="AD269" s="12"/>
      <c r="AE269" s="12"/>
      <c r="AT269" s="260" t="s">
        <v>149</v>
      </c>
      <c r="AU269" s="260" t="s">
        <v>85</v>
      </c>
      <c r="AV269" s="12" t="s">
        <v>85</v>
      </c>
      <c r="AW269" s="12" t="s">
        <v>5</v>
      </c>
      <c r="AX269" s="12" t="s">
        <v>77</v>
      </c>
      <c r="AY269" s="260" t="s">
        <v>139</v>
      </c>
    </row>
    <row r="270" s="13" customFormat="1">
      <c r="A270" s="13"/>
      <c r="B270" s="261"/>
      <c r="C270" s="262"/>
      <c r="D270" s="247" t="s">
        <v>149</v>
      </c>
      <c r="E270" s="263" t="s">
        <v>1</v>
      </c>
      <c r="F270" s="264" t="s">
        <v>509</v>
      </c>
      <c r="G270" s="262"/>
      <c r="H270" s="265">
        <v>7.2000000000000002</v>
      </c>
      <c r="I270" s="266"/>
      <c r="J270" s="266"/>
      <c r="K270" s="262"/>
      <c r="L270" s="262"/>
      <c r="M270" s="267"/>
      <c r="N270" s="268"/>
      <c r="O270" s="269"/>
      <c r="P270" s="269"/>
      <c r="Q270" s="269"/>
      <c r="R270" s="269"/>
      <c r="S270" s="269"/>
      <c r="T270" s="269"/>
      <c r="U270" s="269"/>
      <c r="V270" s="269"/>
      <c r="W270" s="269"/>
      <c r="X270" s="270"/>
      <c r="Y270" s="13"/>
      <c r="Z270" s="13"/>
      <c r="AA270" s="13"/>
      <c r="AB270" s="13"/>
      <c r="AC270" s="13"/>
      <c r="AD270" s="13"/>
      <c r="AE270" s="13"/>
      <c r="AT270" s="271" t="s">
        <v>149</v>
      </c>
      <c r="AU270" s="271" t="s">
        <v>85</v>
      </c>
      <c r="AV270" s="13" t="s">
        <v>87</v>
      </c>
      <c r="AW270" s="13" t="s">
        <v>5</v>
      </c>
      <c r="AX270" s="13" t="s">
        <v>77</v>
      </c>
      <c r="AY270" s="271" t="s">
        <v>139</v>
      </c>
    </row>
    <row r="271" s="14" customFormat="1">
      <c r="A271" s="14"/>
      <c r="B271" s="272"/>
      <c r="C271" s="273"/>
      <c r="D271" s="247" t="s">
        <v>149</v>
      </c>
      <c r="E271" s="274" t="s">
        <v>1</v>
      </c>
      <c r="F271" s="275" t="s">
        <v>154</v>
      </c>
      <c r="G271" s="273"/>
      <c r="H271" s="276">
        <v>14.4</v>
      </c>
      <c r="I271" s="277"/>
      <c r="J271" s="277"/>
      <c r="K271" s="273"/>
      <c r="L271" s="273"/>
      <c r="M271" s="278"/>
      <c r="N271" s="279"/>
      <c r="O271" s="280"/>
      <c r="P271" s="280"/>
      <c r="Q271" s="280"/>
      <c r="R271" s="280"/>
      <c r="S271" s="280"/>
      <c r="T271" s="280"/>
      <c r="U271" s="280"/>
      <c r="V271" s="280"/>
      <c r="W271" s="280"/>
      <c r="X271" s="281"/>
      <c r="Y271" s="14"/>
      <c r="Z271" s="14"/>
      <c r="AA271" s="14"/>
      <c r="AB271" s="14"/>
      <c r="AC271" s="14"/>
      <c r="AD271" s="14"/>
      <c r="AE271" s="14"/>
      <c r="AT271" s="282" t="s">
        <v>149</v>
      </c>
      <c r="AU271" s="282" t="s">
        <v>85</v>
      </c>
      <c r="AV271" s="14" t="s">
        <v>146</v>
      </c>
      <c r="AW271" s="14" t="s">
        <v>5</v>
      </c>
      <c r="AX271" s="14" t="s">
        <v>85</v>
      </c>
      <c r="AY271" s="282" t="s">
        <v>139</v>
      </c>
    </row>
    <row r="272" s="2" customFormat="1" ht="21.75" customHeight="1">
      <c r="A272" s="37"/>
      <c r="B272" s="38"/>
      <c r="C272" s="283" t="s">
        <v>271</v>
      </c>
      <c r="D272" s="283" t="s">
        <v>409</v>
      </c>
      <c r="E272" s="284" t="s">
        <v>1162</v>
      </c>
      <c r="F272" s="285" t="s">
        <v>1163</v>
      </c>
      <c r="G272" s="286" t="s">
        <v>1164</v>
      </c>
      <c r="H272" s="287">
        <v>368</v>
      </c>
      <c r="I272" s="288"/>
      <c r="J272" s="288"/>
      <c r="K272" s="289">
        <f>ROUND(P272*H272,2)</f>
        <v>0</v>
      </c>
      <c r="L272" s="285" t="s">
        <v>144</v>
      </c>
      <c r="M272" s="43"/>
      <c r="N272" s="290" t="s">
        <v>1</v>
      </c>
      <c r="O272" s="241" t="s">
        <v>40</v>
      </c>
      <c r="P272" s="242">
        <f>I272+J272</f>
        <v>0</v>
      </c>
      <c r="Q272" s="242">
        <f>ROUND(I272*H272,2)</f>
        <v>0</v>
      </c>
      <c r="R272" s="242">
        <f>ROUND(J272*H272,2)</f>
        <v>0</v>
      </c>
      <c r="S272" s="90"/>
      <c r="T272" s="243">
        <f>S272*H272</f>
        <v>0</v>
      </c>
      <c r="U272" s="243">
        <v>0</v>
      </c>
      <c r="V272" s="243">
        <f>U272*H272</f>
        <v>0</v>
      </c>
      <c r="W272" s="243">
        <v>0</v>
      </c>
      <c r="X272" s="244">
        <f>W272*H272</f>
        <v>0</v>
      </c>
      <c r="Y272" s="37"/>
      <c r="Z272" s="37"/>
      <c r="AA272" s="37"/>
      <c r="AB272" s="37"/>
      <c r="AC272" s="37"/>
      <c r="AD272" s="37"/>
      <c r="AE272" s="37"/>
      <c r="AR272" s="245" t="s">
        <v>146</v>
      </c>
      <c r="AT272" s="245" t="s">
        <v>409</v>
      </c>
      <c r="AU272" s="245" t="s">
        <v>85</v>
      </c>
      <c r="AY272" s="16" t="s">
        <v>139</v>
      </c>
      <c r="BE272" s="246">
        <f>IF(O272="základní",K272,0)</f>
        <v>0</v>
      </c>
      <c r="BF272" s="246">
        <f>IF(O272="snížená",K272,0)</f>
        <v>0</v>
      </c>
      <c r="BG272" s="246">
        <f>IF(O272="zákl. přenesená",K272,0)</f>
        <v>0</v>
      </c>
      <c r="BH272" s="246">
        <f>IF(O272="sníž. přenesená",K272,0)</f>
        <v>0</v>
      </c>
      <c r="BI272" s="246">
        <f>IF(O272="nulová",K272,0)</f>
        <v>0</v>
      </c>
      <c r="BJ272" s="16" t="s">
        <v>85</v>
      </c>
      <c r="BK272" s="246">
        <f>ROUND(P272*H272,2)</f>
        <v>0</v>
      </c>
      <c r="BL272" s="16" t="s">
        <v>146</v>
      </c>
      <c r="BM272" s="245" t="s">
        <v>1165</v>
      </c>
    </row>
    <row r="273" s="2" customFormat="1">
      <c r="A273" s="37"/>
      <c r="B273" s="38"/>
      <c r="C273" s="39"/>
      <c r="D273" s="247" t="s">
        <v>148</v>
      </c>
      <c r="E273" s="39"/>
      <c r="F273" s="248" t="s">
        <v>1166</v>
      </c>
      <c r="G273" s="39"/>
      <c r="H273" s="39"/>
      <c r="I273" s="144"/>
      <c r="J273" s="144"/>
      <c r="K273" s="39"/>
      <c r="L273" s="39"/>
      <c r="M273" s="43"/>
      <c r="N273" s="249"/>
      <c r="O273" s="250"/>
      <c r="P273" s="90"/>
      <c r="Q273" s="90"/>
      <c r="R273" s="90"/>
      <c r="S273" s="90"/>
      <c r="T273" s="90"/>
      <c r="U273" s="90"/>
      <c r="V273" s="90"/>
      <c r="W273" s="90"/>
      <c r="X273" s="91"/>
      <c r="Y273" s="37"/>
      <c r="Z273" s="37"/>
      <c r="AA273" s="37"/>
      <c r="AB273" s="37"/>
      <c r="AC273" s="37"/>
      <c r="AD273" s="37"/>
      <c r="AE273" s="37"/>
      <c r="AT273" s="16" t="s">
        <v>148</v>
      </c>
      <c r="AU273" s="16" t="s">
        <v>85</v>
      </c>
    </row>
    <row r="274" s="12" customFormat="1">
      <c r="A274" s="12"/>
      <c r="B274" s="251"/>
      <c r="C274" s="252"/>
      <c r="D274" s="247" t="s">
        <v>149</v>
      </c>
      <c r="E274" s="253" t="s">
        <v>1</v>
      </c>
      <c r="F274" s="254" t="s">
        <v>1104</v>
      </c>
      <c r="G274" s="252"/>
      <c r="H274" s="253" t="s">
        <v>1</v>
      </c>
      <c r="I274" s="255"/>
      <c r="J274" s="255"/>
      <c r="K274" s="252"/>
      <c r="L274" s="252"/>
      <c r="M274" s="256"/>
      <c r="N274" s="257"/>
      <c r="O274" s="258"/>
      <c r="P274" s="258"/>
      <c r="Q274" s="258"/>
      <c r="R274" s="258"/>
      <c r="S274" s="258"/>
      <c r="T274" s="258"/>
      <c r="U274" s="258"/>
      <c r="V274" s="258"/>
      <c r="W274" s="258"/>
      <c r="X274" s="259"/>
      <c r="Y274" s="12"/>
      <c r="Z274" s="12"/>
      <c r="AA274" s="12"/>
      <c r="AB274" s="12"/>
      <c r="AC274" s="12"/>
      <c r="AD274" s="12"/>
      <c r="AE274" s="12"/>
      <c r="AT274" s="260" t="s">
        <v>149</v>
      </c>
      <c r="AU274" s="260" t="s">
        <v>85</v>
      </c>
      <c r="AV274" s="12" t="s">
        <v>85</v>
      </c>
      <c r="AW274" s="12" t="s">
        <v>5</v>
      </c>
      <c r="AX274" s="12" t="s">
        <v>77</v>
      </c>
      <c r="AY274" s="260" t="s">
        <v>139</v>
      </c>
    </row>
    <row r="275" s="13" customFormat="1">
      <c r="A275" s="13"/>
      <c r="B275" s="261"/>
      <c r="C275" s="262"/>
      <c r="D275" s="247" t="s">
        <v>149</v>
      </c>
      <c r="E275" s="263" t="s">
        <v>1</v>
      </c>
      <c r="F275" s="264" t="s">
        <v>1167</v>
      </c>
      <c r="G275" s="262"/>
      <c r="H275" s="265">
        <v>368</v>
      </c>
      <c r="I275" s="266"/>
      <c r="J275" s="266"/>
      <c r="K275" s="262"/>
      <c r="L275" s="262"/>
      <c r="M275" s="267"/>
      <c r="N275" s="268"/>
      <c r="O275" s="269"/>
      <c r="P275" s="269"/>
      <c r="Q275" s="269"/>
      <c r="R275" s="269"/>
      <c r="S275" s="269"/>
      <c r="T275" s="269"/>
      <c r="U275" s="269"/>
      <c r="V275" s="269"/>
      <c r="W275" s="269"/>
      <c r="X275" s="270"/>
      <c r="Y275" s="13"/>
      <c r="Z275" s="13"/>
      <c r="AA275" s="13"/>
      <c r="AB275" s="13"/>
      <c r="AC275" s="13"/>
      <c r="AD275" s="13"/>
      <c r="AE275" s="13"/>
      <c r="AT275" s="271" t="s">
        <v>149</v>
      </c>
      <c r="AU275" s="271" t="s">
        <v>85</v>
      </c>
      <c r="AV275" s="13" t="s">
        <v>87</v>
      </c>
      <c r="AW275" s="13" t="s">
        <v>5</v>
      </c>
      <c r="AX275" s="13" t="s">
        <v>77</v>
      </c>
      <c r="AY275" s="271" t="s">
        <v>139</v>
      </c>
    </row>
    <row r="276" s="14" customFormat="1">
      <c r="A276" s="14"/>
      <c r="B276" s="272"/>
      <c r="C276" s="273"/>
      <c r="D276" s="247" t="s">
        <v>149</v>
      </c>
      <c r="E276" s="274" t="s">
        <v>1</v>
      </c>
      <c r="F276" s="275" t="s">
        <v>154</v>
      </c>
      <c r="G276" s="273"/>
      <c r="H276" s="276">
        <v>368</v>
      </c>
      <c r="I276" s="277"/>
      <c r="J276" s="277"/>
      <c r="K276" s="273"/>
      <c r="L276" s="273"/>
      <c r="M276" s="278"/>
      <c r="N276" s="279"/>
      <c r="O276" s="280"/>
      <c r="P276" s="280"/>
      <c r="Q276" s="280"/>
      <c r="R276" s="280"/>
      <c r="S276" s="280"/>
      <c r="T276" s="280"/>
      <c r="U276" s="280"/>
      <c r="V276" s="280"/>
      <c r="W276" s="280"/>
      <c r="X276" s="281"/>
      <c r="Y276" s="14"/>
      <c r="Z276" s="14"/>
      <c r="AA276" s="14"/>
      <c r="AB276" s="14"/>
      <c r="AC276" s="14"/>
      <c r="AD276" s="14"/>
      <c r="AE276" s="14"/>
      <c r="AT276" s="282" t="s">
        <v>149</v>
      </c>
      <c r="AU276" s="282" t="s">
        <v>85</v>
      </c>
      <c r="AV276" s="14" t="s">
        <v>146</v>
      </c>
      <c r="AW276" s="14" t="s">
        <v>5</v>
      </c>
      <c r="AX276" s="14" t="s">
        <v>85</v>
      </c>
      <c r="AY276" s="282" t="s">
        <v>139</v>
      </c>
    </row>
    <row r="277" s="2" customFormat="1" ht="21.75" customHeight="1">
      <c r="A277" s="37"/>
      <c r="B277" s="38"/>
      <c r="C277" s="283" t="s">
        <v>276</v>
      </c>
      <c r="D277" s="283" t="s">
        <v>409</v>
      </c>
      <c r="E277" s="284" t="s">
        <v>518</v>
      </c>
      <c r="F277" s="285" t="s">
        <v>519</v>
      </c>
      <c r="G277" s="286" t="s">
        <v>443</v>
      </c>
      <c r="H277" s="287">
        <v>0.23999999999999999</v>
      </c>
      <c r="I277" s="288"/>
      <c r="J277" s="288"/>
      <c r="K277" s="289">
        <f>ROUND(P277*H277,2)</f>
        <v>0</v>
      </c>
      <c r="L277" s="285" t="s">
        <v>144</v>
      </c>
      <c r="M277" s="43"/>
      <c r="N277" s="290" t="s">
        <v>1</v>
      </c>
      <c r="O277" s="241" t="s">
        <v>40</v>
      </c>
      <c r="P277" s="242">
        <f>I277+J277</f>
        <v>0</v>
      </c>
      <c r="Q277" s="242">
        <f>ROUND(I277*H277,2)</f>
        <v>0</v>
      </c>
      <c r="R277" s="242">
        <f>ROUND(J277*H277,2)</f>
        <v>0</v>
      </c>
      <c r="S277" s="90"/>
      <c r="T277" s="243">
        <f>S277*H277</f>
        <v>0</v>
      </c>
      <c r="U277" s="243">
        <v>0</v>
      </c>
      <c r="V277" s="243">
        <f>U277*H277</f>
        <v>0</v>
      </c>
      <c r="W277" s="243">
        <v>0</v>
      </c>
      <c r="X277" s="244">
        <f>W277*H277</f>
        <v>0</v>
      </c>
      <c r="Y277" s="37"/>
      <c r="Z277" s="37"/>
      <c r="AA277" s="37"/>
      <c r="AB277" s="37"/>
      <c r="AC277" s="37"/>
      <c r="AD277" s="37"/>
      <c r="AE277" s="37"/>
      <c r="AR277" s="245" t="s">
        <v>146</v>
      </c>
      <c r="AT277" s="245" t="s">
        <v>409</v>
      </c>
      <c r="AU277" s="245" t="s">
        <v>85</v>
      </c>
      <c r="AY277" s="16" t="s">
        <v>139</v>
      </c>
      <c r="BE277" s="246">
        <f>IF(O277="základní",K277,0)</f>
        <v>0</v>
      </c>
      <c r="BF277" s="246">
        <f>IF(O277="snížená",K277,0)</f>
        <v>0</v>
      </c>
      <c r="BG277" s="246">
        <f>IF(O277="zákl. přenesená",K277,0)</f>
        <v>0</v>
      </c>
      <c r="BH277" s="246">
        <f>IF(O277="sníž. přenesená",K277,0)</f>
        <v>0</v>
      </c>
      <c r="BI277" s="246">
        <f>IF(O277="nulová",K277,0)</f>
        <v>0</v>
      </c>
      <c r="BJ277" s="16" t="s">
        <v>85</v>
      </c>
      <c r="BK277" s="246">
        <f>ROUND(P277*H277,2)</f>
        <v>0</v>
      </c>
      <c r="BL277" s="16" t="s">
        <v>146</v>
      </c>
      <c r="BM277" s="245" t="s">
        <v>1168</v>
      </c>
    </row>
    <row r="278" s="2" customFormat="1">
      <c r="A278" s="37"/>
      <c r="B278" s="38"/>
      <c r="C278" s="39"/>
      <c r="D278" s="247" t="s">
        <v>148</v>
      </c>
      <c r="E278" s="39"/>
      <c r="F278" s="248" t="s">
        <v>521</v>
      </c>
      <c r="G278" s="39"/>
      <c r="H278" s="39"/>
      <c r="I278" s="144"/>
      <c r="J278" s="144"/>
      <c r="K278" s="39"/>
      <c r="L278" s="39"/>
      <c r="M278" s="43"/>
      <c r="N278" s="249"/>
      <c r="O278" s="250"/>
      <c r="P278" s="90"/>
      <c r="Q278" s="90"/>
      <c r="R278" s="90"/>
      <c r="S278" s="90"/>
      <c r="T278" s="90"/>
      <c r="U278" s="90"/>
      <c r="V278" s="90"/>
      <c r="W278" s="90"/>
      <c r="X278" s="91"/>
      <c r="Y278" s="37"/>
      <c r="Z278" s="37"/>
      <c r="AA278" s="37"/>
      <c r="AB278" s="37"/>
      <c r="AC278" s="37"/>
      <c r="AD278" s="37"/>
      <c r="AE278" s="37"/>
      <c r="AT278" s="16" t="s">
        <v>148</v>
      </c>
      <c r="AU278" s="16" t="s">
        <v>85</v>
      </c>
    </row>
    <row r="279" s="12" customFormat="1">
      <c r="A279" s="12"/>
      <c r="B279" s="251"/>
      <c r="C279" s="252"/>
      <c r="D279" s="247" t="s">
        <v>149</v>
      </c>
      <c r="E279" s="253" t="s">
        <v>1</v>
      </c>
      <c r="F279" s="254" t="s">
        <v>1102</v>
      </c>
      <c r="G279" s="252"/>
      <c r="H279" s="253" t="s">
        <v>1</v>
      </c>
      <c r="I279" s="255"/>
      <c r="J279" s="255"/>
      <c r="K279" s="252"/>
      <c r="L279" s="252"/>
      <c r="M279" s="256"/>
      <c r="N279" s="257"/>
      <c r="O279" s="258"/>
      <c r="P279" s="258"/>
      <c r="Q279" s="258"/>
      <c r="R279" s="258"/>
      <c r="S279" s="258"/>
      <c r="T279" s="258"/>
      <c r="U279" s="258"/>
      <c r="V279" s="258"/>
      <c r="W279" s="258"/>
      <c r="X279" s="259"/>
      <c r="Y279" s="12"/>
      <c r="Z279" s="12"/>
      <c r="AA279" s="12"/>
      <c r="AB279" s="12"/>
      <c r="AC279" s="12"/>
      <c r="AD279" s="12"/>
      <c r="AE279" s="12"/>
      <c r="AT279" s="260" t="s">
        <v>149</v>
      </c>
      <c r="AU279" s="260" t="s">
        <v>85</v>
      </c>
      <c r="AV279" s="12" t="s">
        <v>85</v>
      </c>
      <c r="AW279" s="12" t="s">
        <v>5</v>
      </c>
      <c r="AX279" s="12" t="s">
        <v>77</v>
      </c>
      <c r="AY279" s="260" t="s">
        <v>139</v>
      </c>
    </row>
    <row r="280" s="13" customFormat="1">
      <c r="A280" s="13"/>
      <c r="B280" s="261"/>
      <c r="C280" s="262"/>
      <c r="D280" s="247" t="s">
        <v>149</v>
      </c>
      <c r="E280" s="263" t="s">
        <v>1</v>
      </c>
      <c r="F280" s="264" t="s">
        <v>1169</v>
      </c>
      <c r="G280" s="262"/>
      <c r="H280" s="265">
        <v>0.12</v>
      </c>
      <c r="I280" s="266"/>
      <c r="J280" s="266"/>
      <c r="K280" s="262"/>
      <c r="L280" s="262"/>
      <c r="M280" s="267"/>
      <c r="N280" s="268"/>
      <c r="O280" s="269"/>
      <c r="P280" s="269"/>
      <c r="Q280" s="269"/>
      <c r="R280" s="269"/>
      <c r="S280" s="269"/>
      <c r="T280" s="269"/>
      <c r="U280" s="269"/>
      <c r="V280" s="269"/>
      <c r="W280" s="269"/>
      <c r="X280" s="270"/>
      <c r="Y280" s="13"/>
      <c r="Z280" s="13"/>
      <c r="AA280" s="13"/>
      <c r="AB280" s="13"/>
      <c r="AC280" s="13"/>
      <c r="AD280" s="13"/>
      <c r="AE280" s="13"/>
      <c r="AT280" s="271" t="s">
        <v>149</v>
      </c>
      <c r="AU280" s="271" t="s">
        <v>85</v>
      </c>
      <c r="AV280" s="13" t="s">
        <v>87</v>
      </c>
      <c r="AW280" s="13" t="s">
        <v>5</v>
      </c>
      <c r="AX280" s="13" t="s">
        <v>77</v>
      </c>
      <c r="AY280" s="271" t="s">
        <v>139</v>
      </c>
    </row>
    <row r="281" s="12" customFormat="1">
      <c r="A281" s="12"/>
      <c r="B281" s="251"/>
      <c r="C281" s="252"/>
      <c r="D281" s="247" t="s">
        <v>149</v>
      </c>
      <c r="E281" s="253" t="s">
        <v>1</v>
      </c>
      <c r="F281" s="254" t="s">
        <v>1104</v>
      </c>
      <c r="G281" s="252"/>
      <c r="H281" s="253" t="s">
        <v>1</v>
      </c>
      <c r="I281" s="255"/>
      <c r="J281" s="255"/>
      <c r="K281" s="252"/>
      <c r="L281" s="252"/>
      <c r="M281" s="256"/>
      <c r="N281" s="257"/>
      <c r="O281" s="258"/>
      <c r="P281" s="258"/>
      <c r="Q281" s="258"/>
      <c r="R281" s="258"/>
      <c r="S281" s="258"/>
      <c r="T281" s="258"/>
      <c r="U281" s="258"/>
      <c r="V281" s="258"/>
      <c r="W281" s="258"/>
      <c r="X281" s="259"/>
      <c r="Y281" s="12"/>
      <c r="Z281" s="12"/>
      <c r="AA281" s="12"/>
      <c r="AB281" s="12"/>
      <c r="AC281" s="12"/>
      <c r="AD281" s="12"/>
      <c r="AE281" s="12"/>
      <c r="AT281" s="260" t="s">
        <v>149</v>
      </c>
      <c r="AU281" s="260" t="s">
        <v>85</v>
      </c>
      <c r="AV281" s="12" t="s">
        <v>85</v>
      </c>
      <c r="AW281" s="12" t="s">
        <v>5</v>
      </c>
      <c r="AX281" s="12" t="s">
        <v>77</v>
      </c>
      <c r="AY281" s="260" t="s">
        <v>139</v>
      </c>
    </row>
    <row r="282" s="13" customFormat="1">
      <c r="A282" s="13"/>
      <c r="B282" s="261"/>
      <c r="C282" s="262"/>
      <c r="D282" s="247" t="s">
        <v>149</v>
      </c>
      <c r="E282" s="263" t="s">
        <v>1</v>
      </c>
      <c r="F282" s="264" t="s">
        <v>1169</v>
      </c>
      <c r="G282" s="262"/>
      <c r="H282" s="265">
        <v>0.12</v>
      </c>
      <c r="I282" s="266"/>
      <c r="J282" s="266"/>
      <c r="K282" s="262"/>
      <c r="L282" s="262"/>
      <c r="M282" s="267"/>
      <c r="N282" s="268"/>
      <c r="O282" s="269"/>
      <c r="P282" s="269"/>
      <c r="Q282" s="269"/>
      <c r="R282" s="269"/>
      <c r="S282" s="269"/>
      <c r="T282" s="269"/>
      <c r="U282" s="269"/>
      <c r="V282" s="269"/>
      <c r="W282" s="269"/>
      <c r="X282" s="270"/>
      <c r="Y282" s="13"/>
      <c r="Z282" s="13"/>
      <c r="AA282" s="13"/>
      <c r="AB282" s="13"/>
      <c r="AC282" s="13"/>
      <c r="AD282" s="13"/>
      <c r="AE282" s="13"/>
      <c r="AT282" s="271" t="s">
        <v>149</v>
      </c>
      <c r="AU282" s="271" t="s">
        <v>85</v>
      </c>
      <c r="AV282" s="13" t="s">
        <v>87</v>
      </c>
      <c r="AW282" s="13" t="s">
        <v>5</v>
      </c>
      <c r="AX282" s="13" t="s">
        <v>77</v>
      </c>
      <c r="AY282" s="271" t="s">
        <v>139</v>
      </c>
    </row>
    <row r="283" s="14" customFormat="1">
      <c r="A283" s="14"/>
      <c r="B283" s="272"/>
      <c r="C283" s="273"/>
      <c r="D283" s="247" t="s">
        <v>149</v>
      </c>
      <c r="E283" s="274" t="s">
        <v>1</v>
      </c>
      <c r="F283" s="275" t="s">
        <v>154</v>
      </c>
      <c r="G283" s="273"/>
      <c r="H283" s="276">
        <v>0.23999999999999999</v>
      </c>
      <c r="I283" s="277"/>
      <c r="J283" s="277"/>
      <c r="K283" s="273"/>
      <c r="L283" s="273"/>
      <c r="M283" s="278"/>
      <c r="N283" s="279"/>
      <c r="O283" s="280"/>
      <c r="P283" s="280"/>
      <c r="Q283" s="280"/>
      <c r="R283" s="280"/>
      <c r="S283" s="280"/>
      <c r="T283" s="280"/>
      <c r="U283" s="280"/>
      <c r="V283" s="280"/>
      <c r="W283" s="280"/>
      <c r="X283" s="281"/>
      <c r="Y283" s="14"/>
      <c r="Z283" s="14"/>
      <c r="AA283" s="14"/>
      <c r="AB283" s="14"/>
      <c r="AC283" s="14"/>
      <c r="AD283" s="14"/>
      <c r="AE283" s="14"/>
      <c r="AT283" s="282" t="s">
        <v>149</v>
      </c>
      <c r="AU283" s="282" t="s">
        <v>85</v>
      </c>
      <c r="AV283" s="14" t="s">
        <v>146</v>
      </c>
      <c r="AW283" s="14" t="s">
        <v>5</v>
      </c>
      <c r="AX283" s="14" t="s">
        <v>85</v>
      </c>
      <c r="AY283" s="282" t="s">
        <v>139</v>
      </c>
    </row>
    <row r="284" s="2" customFormat="1" ht="21.75" customHeight="1">
      <c r="A284" s="37"/>
      <c r="B284" s="38"/>
      <c r="C284" s="283" t="s">
        <v>280</v>
      </c>
      <c r="D284" s="283" t="s">
        <v>409</v>
      </c>
      <c r="E284" s="284" t="s">
        <v>532</v>
      </c>
      <c r="F284" s="285" t="s">
        <v>533</v>
      </c>
      <c r="G284" s="286" t="s">
        <v>443</v>
      </c>
      <c r="H284" s="287">
        <v>0.23999999999999999</v>
      </c>
      <c r="I284" s="288"/>
      <c r="J284" s="288"/>
      <c r="K284" s="289">
        <f>ROUND(P284*H284,2)</f>
        <v>0</v>
      </c>
      <c r="L284" s="285" t="s">
        <v>144</v>
      </c>
      <c r="M284" s="43"/>
      <c r="N284" s="290" t="s">
        <v>1</v>
      </c>
      <c r="O284" s="241" t="s">
        <v>40</v>
      </c>
      <c r="P284" s="242">
        <f>I284+J284</f>
        <v>0</v>
      </c>
      <c r="Q284" s="242">
        <f>ROUND(I284*H284,2)</f>
        <v>0</v>
      </c>
      <c r="R284" s="242">
        <f>ROUND(J284*H284,2)</f>
        <v>0</v>
      </c>
      <c r="S284" s="90"/>
      <c r="T284" s="243">
        <f>S284*H284</f>
        <v>0</v>
      </c>
      <c r="U284" s="243">
        <v>0</v>
      </c>
      <c r="V284" s="243">
        <f>U284*H284</f>
        <v>0</v>
      </c>
      <c r="W284" s="243">
        <v>0</v>
      </c>
      <c r="X284" s="244">
        <f>W284*H284</f>
        <v>0</v>
      </c>
      <c r="Y284" s="37"/>
      <c r="Z284" s="37"/>
      <c r="AA284" s="37"/>
      <c r="AB284" s="37"/>
      <c r="AC284" s="37"/>
      <c r="AD284" s="37"/>
      <c r="AE284" s="37"/>
      <c r="AR284" s="245" t="s">
        <v>146</v>
      </c>
      <c r="AT284" s="245" t="s">
        <v>409</v>
      </c>
      <c r="AU284" s="245" t="s">
        <v>85</v>
      </c>
      <c r="AY284" s="16" t="s">
        <v>139</v>
      </c>
      <c r="BE284" s="246">
        <f>IF(O284="základní",K284,0)</f>
        <v>0</v>
      </c>
      <c r="BF284" s="246">
        <f>IF(O284="snížená",K284,0)</f>
        <v>0</v>
      </c>
      <c r="BG284" s="246">
        <f>IF(O284="zákl. přenesená",K284,0)</f>
        <v>0</v>
      </c>
      <c r="BH284" s="246">
        <f>IF(O284="sníž. přenesená",K284,0)</f>
        <v>0</v>
      </c>
      <c r="BI284" s="246">
        <f>IF(O284="nulová",K284,0)</f>
        <v>0</v>
      </c>
      <c r="BJ284" s="16" t="s">
        <v>85</v>
      </c>
      <c r="BK284" s="246">
        <f>ROUND(P284*H284,2)</f>
        <v>0</v>
      </c>
      <c r="BL284" s="16" t="s">
        <v>146</v>
      </c>
      <c r="BM284" s="245" t="s">
        <v>1170</v>
      </c>
    </row>
    <row r="285" s="2" customFormat="1">
      <c r="A285" s="37"/>
      <c r="B285" s="38"/>
      <c r="C285" s="39"/>
      <c r="D285" s="247" t="s">
        <v>148</v>
      </c>
      <c r="E285" s="39"/>
      <c r="F285" s="248" t="s">
        <v>535</v>
      </c>
      <c r="G285" s="39"/>
      <c r="H285" s="39"/>
      <c r="I285" s="144"/>
      <c r="J285" s="144"/>
      <c r="K285" s="39"/>
      <c r="L285" s="39"/>
      <c r="M285" s="43"/>
      <c r="N285" s="249"/>
      <c r="O285" s="250"/>
      <c r="P285" s="90"/>
      <c r="Q285" s="90"/>
      <c r="R285" s="90"/>
      <c r="S285" s="90"/>
      <c r="T285" s="90"/>
      <c r="U285" s="90"/>
      <c r="V285" s="90"/>
      <c r="W285" s="90"/>
      <c r="X285" s="91"/>
      <c r="Y285" s="37"/>
      <c r="Z285" s="37"/>
      <c r="AA285" s="37"/>
      <c r="AB285" s="37"/>
      <c r="AC285" s="37"/>
      <c r="AD285" s="37"/>
      <c r="AE285" s="37"/>
      <c r="AT285" s="16" t="s">
        <v>148</v>
      </c>
      <c r="AU285" s="16" t="s">
        <v>85</v>
      </c>
    </row>
    <row r="286" s="12" customFormat="1">
      <c r="A286" s="12"/>
      <c r="B286" s="251"/>
      <c r="C286" s="252"/>
      <c r="D286" s="247" t="s">
        <v>149</v>
      </c>
      <c r="E286" s="253" t="s">
        <v>1</v>
      </c>
      <c r="F286" s="254" t="s">
        <v>1102</v>
      </c>
      <c r="G286" s="252"/>
      <c r="H286" s="253" t="s">
        <v>1</v>
      </c>
      <c r="I286" s="255"/>
      <c r="J286" s="255"/>
      <c r="K286" s="252"/>
      <c r="L286" s="252"/>
      <c r="M286" s="256"/>
      <c r="N286" s="257"/>
      <c r="O286" s="258"/>
      <c r="P286" s="258"/>
      <c r="Q286" s="258"/>
      <c r="R286" s="258"/>
      <c r="S286" s="258"/>
      <c r="T286" s="258"/>
      <c r="U286" s="258"/>
      <c r="V286" s="258"/>
      <c r="W286" s="258"/>
      <c r="X286" s="259"/>
      <c r="Y286" s="12"/>
      <c r="Z286" s="12"/>
      <c r="AA286" s="12"/>
      <c r="AB286" s="12"/>
      <c r="AC286" s="12"/>
      <c r="AD286" s="12"/>
      <c r="AE286" s="12"/>
      <c r="AT286" s="260" t="s">
        <v>149</v>
      </c>
      <c r="AU286" s="260" t="s">
        <v>85</v>
      </c>
      <c r="AV286" s="12" t="s">
        <v>85</v>
      </c>
      <c r="AW286" s="12" t="s">
        <v>5</v>
      </c>
      <c r="AX286" s="12" t="s">
        <v>77</v>
      </c>
      <c r="AY286" s="260" t="s">
        <v>139</v>
      </c>
    </row>
    <row r="287" s="13" customFormat="1">
      <c r="A287" s="13"/>
      <c r="B287" s="261"/>
      <c r="C287" s="262"/>
      <c r="D287" s="247" t="s">
        <v>149</v>
      </c>
      <c r="E287" s="263" t="s">
        <v>1</v>
      </c>
      <c r="F287" s="264" t="s">
        <v>1169</v>
      </c>
      <c r="G287" s="262"/>
      <c r="H287" s="265">
        <v>0.12</v>
      </c>
      <c r="I287" s="266"/>
      <c r="J287" s="266"/>
      <c r="K287" s="262"/>
      <c r="L287" s="262"/>
      <c r="M287" s="267"/>
      <c r="N287" s="268"/>
      <c r="O287" s="269"/>
      <c r="P287" s="269"/>
      <c r="Q287" s="269"/>
      <c r="R287" s="269"/>
      <c r="S287" s="269"/>
      <c r="T287" s="269"/>
      <c r="U287" s="269"/>
      <c r="V287" s="269"/>
      <c r="W287" s="269"/>
      <c r="X287" s="270"/>
      <c r="Y287" s="13"/>
      <c r="Z287" s="13"/>
      <c r="AA287" s="13"/>
      <c r="AB287" s="13"/>
      <c r="AC287" s="13"/>
      <c r="AD287" s="13"/>
      <c r="AE287" s="13"/>
      <c r="AT287" s="271" t="s">
        <v>149</v>
      </c>
      <c r="AU287" s="271" t="s">
        <v>85</v>
      </c>
      <c r="AV287" s="13" t="s">
        <v>87</v>
      </c>
      <c r="AW287" s="13" t="s">
        <v>5</v>
      </c>
      <c r="AX287" s="13" t="s">
        <v>77</v>
      </c>
      <c r="AY287" s="271" t="s">
        <v>139</v>
      </c>
    </row>
    <row r="288" s="12" customFormat="1">
      <c r="A288" s="12"/>
      <c r="B288" s="251"/>
      <c r="C288" s="252"/>
      <c r="D288" s="247" t="s">
        <v>149</v>
      </c>
      <c r="E288" s="253" t="s">
        <v>1</v>
      </c>
      <c r="F288" s="254" t="s">
        <v>1104</v>
      </c>
      <c r="G288" s="252"/>
      <c r="H288" s="253" t="s">
        <v>1</v>
      </c>
      <c r="I288" s="255"/>
      <c r="J288" s="255"/>
      <c r="K288" s="252"/>
      <c r="L288" s="252"/>
      <c r="M288" s="256"/>
      <c r="N288" s="257"/>
      <c r="O288" s="258"/>
      <c r="P288" s="258"/>
      <c r="Q288" s="258"/>
      <c r="R288" s="258"/>
      <c r="S288" s="258"/>
      <c r="T288" s="258"/>
      <c r="U288" s="258"/>
      <c r="V288" s="258"/>
      <c r="W288" s="258"/>
      <c r="X288" s="259"/>
      <c r="Y288" s="12"/>
      <c r="Z288" s="12"/>
      <c r="AA288" s="12"/>
      <c r="AB288" s="12"/>
      <c r="AC288" s="12"/>
      <c r="AD288" s="12"/>
      <c r="AE288" s="12"/>
      <c r="AT288" s="260" t="s">
        <v>149</v>
      </c>
      <c r="AU288" s="260" t="s">
        <v>85</v>
      </c>
      <c r="AV288" s="12" t="s">
        <v>85</v>
      </c>
      <c r="AW288" s="12" t="s">
        <v>5</v>
      </c>
      <c r="AX288" s="12" t="s">
        <v>77</v>
      </c>
      <c r="AY288" s="260" t="s">
        <v>139</v>
      </c>
    </row>
    <row r="289" s="13" customFormat="1">
      <c r="A289" s="13"/>
      <c r="B289" s="261"/>
      <c r="C289" s="262"/>
      <c r="D289" s="247" t="s">
        <v>149</v>
      </c>
      <c r="E289" s="263" t="s">
        <v>1</v>
      </c>
      <c r="F289" s="264" t="s">
        <v>1169</v>
      </c>
      <c r="G289" s="262"/>
      <c r="H289" s="265">
        <v>0.12</v>
      </c>
      <c r="I289" s="266"/>
      <c r="J289" s="266"/>
      <c r="K289" s="262"/>
      <c r="L289" s="262"/>
      <c r="M289" s="267"/>
      <c r="N289" s="268"/>
      <c r="O289" s="269"/>
      <c r="P289" s="269"/>
      <c r="Q289" s="269"/>
      <c r="R289" s="269"/>
      <c r="S289" s="269"/>
      <c r="T289" s="269"/>
      <c r="U289" s="269"/>
      <c r="V289" s="269"/>
      <c r="W289" s="269"/>
      <c r="X289" s="270"/>
      <c r="Y289" s="13"/>
      <c r="Z289" s="13"/>
      <c r="AA289" s="13"/>
      <c r="AB289" s="13"/>
      <c r="AC289" s="13"/>
      <c r="AD289" s="13"/>
      <c r="AE289" s="13"/>
      <c r="AT289" s="271" t="s">
        <v>149</v>
      </c>
      <c r="AU289" s="271" t="s">
        <v>85</v>
      </c>
      <c r="AV289" s="13" t="s">
        <v>87</v>
      </c>
      <c r="AW289" s="13" t="s">
        <v>5</v>
      </c>
      <c r="AX289" s="13" t="s">
        <v>77</v>
      </c>
      <c r="AY289" s="271" t="s">
        <v>139</v>
      </c>
    </row>
    <row r="290" s="14" customFormat="1">
      <c r="A290" s="14"/>
      <c r="B290" s="272"/>
      <c r="C290" s="273"/>
      <c r="D290" s="247" t="s">
        <v>149</v>
      </c>
      <c r="E290" s="274" t="s">
        <v>1</v>
      </c>
      <c r="F290" s="275" t="s">
        <v>154</v>
      </c>
      <c r="G290" s="273"/>
      <c r="H290" s="276">
        <v>0.23999999999999999</v>
      </c>
      <c r="I290" s="277"/>
      <c r="J290" s="277"/>
      <c r="K290" s="273"/>
      <c r="L290" s="273"/>
      <c r="M290" s="278"/>
      <c r="N290" s="279"/>
      <c r="O290" s="280"/>
      <c r="P290" s="280"/>
      <c r="Q290" s="280"/>
      <c r="R290" s="280"/>
      <c r="S290" s="280"/>
      <c r="T290" s="280"/>
      <c r="U290" s="280"/>
      <c r="V290" s="280"/>
      <c r="W290" s="280"/>
      <c r="X290" s="281"/>
      <c r="Y290" s="14"/>
      <c r="Z290" s="14"/>
      <c r="AA290" s="14"/>
      <c r="AB290" s="14"/>
      <c r="AC290" s="14"/>
      <c r="AD290" s="14"/>
      <c r="AE290" s="14"/>
      <c r="AT290" s="282" t="s">
        <v>149</v>
      </c>
      <c r="AU290" s="282" t="s">
        <v>85</v>
      </c>
      <c r="AV290" s="14" t="s">
        <v>146</v>
      </c>
      <c r="AW290" s="14" t="s">
        <v>5</v>
      </c>
      <c r="AX290" s="14" t="s">
        <v>85</v>
      </c>
      <c r="AY290" s="282" t="s">
        <v>139</v>
      </c>
    </row>
    <row r="291" s="2" customFormat="1" ht="21.75" customHeight="1">
      <c r="A291" s="37"/>
      <c r="B291" s="38"/>
      <c r="C291" s="283" t="s">
        <v>286</v>
      </c>
      <c r="D291" s="283" t="s">
        <v>409</v>
      </c>
      <c r="E291" s="284" t="s">
        <v>542</v>
      </c>
      <c r="F291" s="285" t="s">
        <v>543</v>
      </c>
      <c r="G291" s="286" t="s">
        <v>443</v>
      </c>
      <c r="H291" s="287">
        <v>0.23999999999999999</v>
      </c>
      <c r="I291" s="288"/>
      <c r="J291" s="288"/>
      <c r="K291" s="289">
        <f>ROUND(P291*H291,2)</f>
        <v>0</v>
      </c>
      <c r="L291" s="285" t="s">
        <v>144</v>
      </c>
      <c r="M291" s="43"/>
      <c r="N291" s="290" t="s">
        <v>1</v>
      </c>
      <c r="O291" s="241" t="s">
        <v>40</v>
      </c>
      <c r="P291" s="242">
        <f>I291+J291</f>
        <v>0</v>
      </c>
      <c r="Q291" s="242">
        <f>ROUND(I291*H291,2)</f>
        <v>0</v>
      </c>
      <c r="R291" s="242">
        <f>ROUND(J291*H291,2)</f>
        <v>0</v>
      </c>
      <c r="S291" s="90"/>
      <c r="T291" s="243">
        <f>S291*H291</f>
        <v>0</v>
      </c>
      <c r="U291" s="243">
        <v>0</v>
      </c>
      <c r="V291" s="243">
        <f>U291*H291</f>
        <v>0</v>
      </c>
      <c r="W291" s="243">
        <v>0</v>
      </c>
      <c r="X291" s="244">
        <f>W291*H291</f>
        <v>0</v>
      </c>
      <c r="Y291" s="37"/>
      <c r="Z291" s="37"/>
      <c r="AA291" s="37"/>
      <c r="AB291" s="37"/>
      <c r="AC291" s="37"/>
      <c r="AD291" s="37"/>
      <c r="AE291" s="37"/>
      <c r="AR291" s="245" t="s">
        <v>146</v>
      </c>
      <c r="AT291" s="245" t="s">
        <v>409</v>
      </c>
      <c r="AU291" s="245" t="s">
        <v>85</v>
      </c>
      <c r="AY291" s="16" t="s">
        <v>139</v>
      </c>
      <c r="BE291" s="246">
        <f>IF(O291="základní",K291,0)</f>
        <v>0</v>
      </c>
      <c r="BF291" s="246">
        <f>IF(O291="snížená",K291,0)</f>
        <v>0</v>
      </c>
      <c r="BG291" s="246">
        <f>IF(O291="zákl. přenesená",K291,0)</f>
        <v>0</v>
      </c>
      <c r="BH291" s="246">
        <f>IF(O291="sníž. přenesená",K291,0)</f>
        <v>0</v>
      </c>
      <c r="BI291" s="246">
        <f>IF(O291="nulová",K291,0)</f>
        <v>0</v>
      </c>
      <c r="BJ291" s="16" t="s">
        <v>85</v>
      </c>
      <c r="BK291" s="246">
        <f>ROUND(P291*H291,2)</f>
        <v>0</v>
      </c>
      <c r="BL291" s="16" t="s">
        <v>146</v>
      </c>
      <c r="BM291" s="245" t="s">
        <v>1171</v>
      </c>
    </row>
    <row r="292" s="2" customFormat="1">
      <c r="A292" s="37"/>
      <c r="B292" s="38"/>
      <c r="C292" s="39"/>
      <c r="D292" s="247" t="s">
        <v>148</v>
      </c>
      <c r="E292" s="39"/>
      <c r="F292" s="248" t="s">
        <v>545</v>
      </c>
      <c r="G292" s="39"/>
      <c r="H292" s="39"/>
      <c r="I292" s="144"/>
      <c r="J292" s="144"/>
      <c r="K292" s="39"/>
      <c r="L292" s="39"/>
      <c r="M292" s="43"/>
      <c r="N292" s="249"/>
      <c r="O292" s="250"/>
      <c r="P292" s="90"/>
      <c r="Q292" s="90"/>
      <c r="R292" s="90"/>
      <c r="S292" s="90"/>
      <c r="T292" s="90"/>
      <c r="U292" s="90"/>
      <c r="V292" s="90"/>
      <c r="W292" s="90"/>
      <c r="X292" s="91"/>
      <c r="Y292" s="37"/>
      <c r="Z292" s="37"/>
      <c r="AA292" s="37"/>
      <c r="AB292" s="37"/>
      <c r="AC292" s="37"/>
      <c r="AD292" s="37"/>
      <c r="AE292" s="37"/>
      <c r="AT292" s="16" t="s">
        <v>148</v>
      </c>
      <c r="AU292" s="16" t="s">
        <v>85</v>
      </c>
    </row>
    <row r="293" s="12" customFormat="1">
      <c r="A293" s="12"/>
      <c r="B293" s="251"/>
      <c r="C293" s="252"/>
      <c r="D293" s="247" t="s">
        <v>149</v>
      </c>
      <c r="E293" s="253" t="s">
        <v>1</v>
      </c>
      <c r="F293" s="254" t="s">
        <v>1102</v>
      </c>
      <c r="G293" s="252"/>
      <c r="H293" s="253" t="s">
        <v>1</v>
      </c>
      <c r="I293" s="255"/>
      <c r="J293" s="255"/>
      <c r="K293" s="252"/>
      <c r="L293" s="252"/>
      <c r="M293" s="256"/>
      <c r="N293" s="257"/>
      <c r="O293" s="258"/>
      <c r="P293" s="258"/>
      <c r="Q293" s="258"/>
      <c r="R293" s="258"/>
      <c r="S293" s="258"/>
      <c r="T293" s="258"/>
      <c r="U293" s="258"/>
      <c r="V293" s="258"/>
      <c r="W293" s="258"/>
      <c r="X293" s="259"/>
      <c r="Y293" s="12"/>
      <c r="Z293" s="12"/>
      <c r="AA293" s="12"/>
      <c r="AB293" s="12"/>
      <c r="AC293" s="12"/>
      <c r="AD293" s="12"/>
      <c r="AE293" s="12"/>
      <c r="AT293" s="260" t="s">
        <v>149</v>
      </c>
      <c r="AU293" s="260" t="s">
        <v>85</v>
      </c>
      <c r="AV293" s="12" t="s">
        <v>85</v>
      </c>
      <c r="AW293" s="12" t="s">
        <v>5</v>
      </c>
      <c r="AX293" s="12" t="s">
        <v>77</v>
      </c>
      <c r="AY293" s="260" t="s">
        <v>139</v>
      </c>
    </row>
    <row r="294" s="13" customFormat="1">
      <c r="A294" s="13"/>
      <c r="B294" s="261"/>
      <c r="C294" s="262"/>
      <c r="D294" s="247" t="s">
        <v>149</v>
      </c>
      <c r="E294" s="263" t="s">
        <v>1</v>
      </c>
      <c r="F294" s="264" t="s">
        <v>1169</v>
      </c>
      <c r="G294" s="262"/>
      <c r="H294" s="265">
        <v>0.12</v>
      </c>
      <c r="I294" s="266"/>
      <c r="J294" s="266"/>
      <c r="K294" s="262"/>
      <c r="L294" s="262"/>
      <c r="M294" s="267"/>
      <c r="N294" s="268"/>
      <c r="O294" s="269"/>
      <c r="P294" s="269"/>
      <c r="Q294" s="269"/>
      <c r="R294" s="269"/>
      <c r="S294" s="269"/>
      <c r="T294" s="269"/>
      <c r="U294" s="269"/>
      <c r="V294" s="269"/>
      <c r="W294" s="269"/>
      <c r="X294" s="270"/>
      <c r="Y294" s="13"/>
      <c r="Z294" s="13"/>
      <c r="AA294" s="13"/>
      <c r="AB294" s="13"/>
      <c r="AC294" s="13"/>
      <c r="AD294" s="13"/>
      <c r="AE294" s="13"/>
      <c r="AT294" s="271" t="s">
        <v>149</v>
      </c>
      <c r="AU294" s="271" t="s">
        <v>85</v>
      </c>
      <c r="AV294" s="13" t="s">
        <v>87</v>
      </c>
      <c r="AW294" s="13" t="s">
        <v>5</v>
      </c>
      <c r="AX294" s="13" t="s">
        <v>77</v>
      </c>
      <c r="AY294" s="271" t="s">
        <v>139</v>
      </c>
    </row>
    <row r="295" s="12" customFormat="1">
      <c r="A295" s="12"/>
      <c r="B295" s="251"/>
      <c r="C295" s="252"/>
      <c r="D295" s="247" t="s">
        <v>149</v>
      </c>
      <c r="E295" s="253" t="s">
        <v>1</v>
      </c>
      <c r="F295" s="254" t="s">
        <v>1104</v>
      </c>
      <c r="G295" s="252"/>
      <c r="H295" s="253" t="s">
        <v>1</v>
      </c>
      <c r="I295" s="255"/>
      <c r="J295" s="255"/>
      <c r="K295" s="252"/>
      <c r="L295" s="252"/>
      <c r="M295" s="256"/>
      <c r="N295" s="257"/>
      <c r="O295" s="258"/>
      <c r="P295" s="258"/>
      <c r="Q295" s="258"/>
      <c r="R295" s="258"/>
      <c r="S295" s="258"/>
      <c r="T295" s="258"/>
      <c r="U295" s="258"/>
      <c r="V295" s="258"/>
      <c r="W295" s="258"/>
      <c r="X295" s="259"/>
      <c r="Y295" s="12"/>
      <c r="Z295" s="12"/>
      <c r="AA295" s="12"/>
      <c r="AB295" s="12"/>
      <c r="AC295" s="12"/>
      <c r="AD295" s="12"/>
      <c r="AE295" s="12"/>
      <c r="AT295" s="260" t="s">
        <v>149</v>
      </c>
      <c r="AU295" s="260" t="s">
        <v>85</v>
      </c>
      <c r="AV295" s="12" t="s">
        <v>85</v>
      </c>
      <c r="AW295" s="12" t="s">
        <v>5</v>
      </c>
      <c r="AX295" s="12" t="s">
        <v>77</v>
      </c>
      <c r="AY295" s="260" t="s">
        <v>139</v>
      </c>
    </row>
    <row r="296" s="13" customFormat="1">
      <c r="A296" s="13"/>
      <c r="B296" s="261"/>
      <c r="C296" s="262"/>
      <c r="D296" s="247" t="s">
        <v>149</v>
      </c>
      <c r="E296" s="263" t="s">
        <v>1</v>
      </c>
      <c r="F296" s="264" t="s">
        <v>1169</v>
      </c>
      <c r="G296" s="262"/>
      <c r="H296" s="265">
        <v>0.12</v>
      </c>
      <c r="I296" s="266"/>
      <c r="J296" s="266"/>
      <c r="K296" s="262"/>
      <c r="L296" s="262"/>
      <c r="M296" s="267"/>
      <c r="N296" s="268"/>
      <c r="O296" s="269"/>
      <c r="P296" s="269"/>
      <c r="Q296" s="269"/>
      <c r="R296" s="269"/>
      <c r="S296" s="269"/>
      <c r="T296" s="269"/>
      <c r="U296" s="269"/>
      <c r="V296" s="269"/>
      <c r="W296" s="269"/>
      <c r="X296" s="270"/>
      <c r="Y296" s="13"/>
      <c r="Z296" s="13"/>
      <c r="AA296" s="13"/>
      <c r="AB296" s="13"/>
      <c r="AC296" s="13"/>
      <c r="AD296" s="13"/>
      <c r="AE296" s="13"/>
      <c r="AT296" s="271" t="s">
        <v>149</v>
      </c>
      <c r="AU296" s="271" t="s">
        <v>85</v>
      </c>
      <c r="AV296" s="13" t="s">
        <v>87</v>
      </c>
      <c r="AW296" s="13" t="s">
        <v>5</v>
      </c>
      <c r="AX296" s="13" t="s">
        <v>77</v>
      </c>
      <c r="AY296" s="271" t="s">
        <v>139</v>
      </c>
    </row>
    <row r="297" s="14" customFormat="1">
      <c r="A297" s="14"/>
      <c r="B297" s="272"/>
      <c r="C297" s="273"/>
      <c r="D297" s="247" t="s">
        <v>149</v>
      </c>
      <c r="E297" s="274" t="s">
        <v>1</v>
      </c>
      <c r="F297" s="275" t="s">
        <v>154</v>
      </c>
      <c r="G297" s="273"/>
      <c r="H297" s="276">
        <v>0.23999999999999999</v>
      </c>
      <c r="I297" s="277"/>
      <c r="J297" s="277"/>
      <c r="K297" s="273"/>
      <c r="L297" s="273"/>
      <c r="M297" s="278"/>
      <c r="N297" s="279"/>
      <c r="O297" s="280"/>
      <c r="P297" s="280"/>
      <c r="Q297" s="280"/>
      <c r="R297" s="280"/>
      <c r="S297" s="280"/>
      <c r="T297" s="280"/>
      <c r="U297" s="280"/>
      <c r="V297" s="280"/>
      <c r="W297" s="280"/>
      <c r="X297" s="281"/>
      <c r="Y297" s="14"/>
      <c r="Z297" s="14"/>
      <c r="AA297" s="14"/>
      <c r="AB297" s="14"/>
      <c r="AC297" s="14"/>
      <c r="AD297" s="14"/>
      <c r="AE297" s="14"/>
      <c r="AT297" s="282" t="s">
        <v>149</v>
      </c>
      <c r="AU297" s="282" t="s">
        <v>85</v>
      </c>
      <c r="AV297" s="14" t="s">
        <v>146</v>
      </c>
      <c r="AW297" s="14" t="s">
        <v>5</v>
      </c>
      <c r="AX297" s="14" t="s">
        <v>85</v>
      </c>
      <c r="AY297" s="282" t="s">
        <v>139</v>
      </c>
    </row>
    <row r="298" s="2" customFormat="1" ht="21.75" customHeight="1">
      <c r="A298" s="37"/>
      <c r="B298" s="38"/>
      <c r="C298" s="283" t="s">
        <v>291</v>
      </c>
      <c r="D298" s="283" t="s">
        <v>409</v>
      </c>
      <c r="E298" s="284" t="s">
        <v>1172</v>
      </c>
      <c r="F298" s="285" t="s">
        <v>1173</v>
      </c>
      <c r="G298" s="286" t="s">
        <v>443</v>
      </c>
      <c r="H298" s="287">
        <v>0.016</v>
      </c>
      <c r="I298" s="288"/>
      <c r="J298" s="288"/>
      <c r="K298" s="289">
        <f>ROUND(P298*H298,2)</f>
        <v>0</v>
      </c>
      <c r="L298" s="285" t="s">
        <v>144</v>
      </c>
      <c r="M298" s="43"/>
      <c r="N298" s="290" t="s">
        <v>1</v>
      </c>
      <c r="O298" s="241" t="s">
        <v>40</v>
      </c>
      <c r="P298" s="242">
        <f>I298+J298</f>
        <v>0</v>
      </c>
      <c r="Q298" s="242">
        <f>ROUND(I298*H298,2)</f>
        <v>0</v>
      </c>
      <c r="R298" s="242">
        <f>ROUND(J298*H298,2)</f>
        <v>0</v>
      </c>
      <c r="S298" s="90"/>
      <c r="T298" s="243">
        <f>S298*H298</f>
        <v>0</v>
      </c>
      <c r="U298" s="243">
        <v>0</v>
      </c>
      <c r="V298" s="243">
        <f>U298*H298</f>
        <v>0</v>
      </c>
      <c r="W298" s="243">
        <v>0</v>
      </c>
      <c r="X298" s="244">
        <f>W298*H298</f>
        <v>0</v>
      </c>
      <c r="Y298" s="37"/>
      <c r="Z298" s="37"/>
      <c r="AA298" s="37"/>
      <c r="AB298" s="37"/>
      <c r="AC298" s="37"/>
      <c r="AD298" s="37"/>
      <c r="AE298" s="37"/>
      <c r="AR298" s="245" t="s">
        <v>146</v>
      </c>
      <c r="AT298" s="245" t="s">
        <v>409</v>
      </c>
      <c r="AU298" s="245" t="s">
        <v>85</v>
      </c>
      <c r="AY298" s="16" t="s">
        <v>139</v>
      </c>
      <c r="BE298" s="246">
        <f>IF(O298="základní",K298,0)</f>
        <v>0</v>
      </c>
      <c r="BF298" s="246">
        <f>IF(O298="snížená",K298,0)</f>
        <v>0</v>
      </c>
      <c r="BG298" s="246">
        <f>IF(O298="zákl. přenesená",K298,0)</f>
        <v>0</v>
      </c>
      <c r="BH298" s="246">
        <f>IF(O298="sníž. přenesená",K298,0)</f>
        <v>0</v>
      </c>
      <c r="BI298" s="246">
        <f>IF(O298="nulová",K298,0)</f>
        <v>0</v>
      </c>
      <c r="BJ298" s="16" t="s">
        <v>85</v>
      </c>
      <c r="BK298" s="246">
        <f>ROUND(P298*H298,2)</f>
        <v>0</v>
      </c>
      <c r="BL298" s="16" t="s">
        <v>146</v>
      </c>
      <c r="BM298" s="245" t="s">
        <v>1174</v>
      </c>
    </row>
    <row r="299" s="2" customFormat="1">
      <c r="A299" s="37"/>
      <c r="B299" s="38"/>
      <c r="C299" s="39"/>
      <c r="D299" s="247" t="s">
        <v>148</v>
      </c>
      <c r="E299" s="39"/>
      <c r="F299" s="248" t="s">
        <v>1175</v>
      </c>
      <c r="G299" s="39"/>
      <c r="H299" s="39"/>
      <c r="I299" s="144"/>
      <c r="J299" s="144"/>
      <c r="K299" s="39"/>
      <c r="L299" s="39"/>
      <c r="M299" s="43"/>
      <c r="N299" s="249"/>
      <c r="O299" s="250"/>
      <c r="P299" s="90"/>
      <c r="Q299" s="90"/>
      <c r="R299" s="90"/>
      <c r="S299" s="90"/>
      <c r="T299" s="90"/>
      <c r="U299" s="90"/>
      <c r="V299" s="90"/>
      <c r="W299" s="90"/>
      <c r="X299" s="91"/>
      <c r="Y299" s="37"/>
      <c r="Z299" s="37"/>
      <c r="AA299" s="37"/>
      <c r="AB299" s="37"/>
      <c r="AC299" s="37"/>
      <c r="AD299" s="37"/>
      <c r="AE299" s="37"/>
      <c r="AT299" s="16" t="s">
        <v>148</v>
      </c>
      <c r="AU299" s="16" t="s">
        <v>85</v>
      </c>
    </row>
    <row r="300" s="12" customFormat="1">
      <c r="A300" s="12"/>
      <c r="B300" s="251"/>
      <c r="C300" s="252"/>
      <c r="D300" s="247" t="s">
        <v>149</v>
      </c>
      <c r="E300" s="253" t="s">
        <v>1</v>
      </c>
      <c r="F300" s="254" t="s">
        <v>1102</v>
      </c>
      <c r="G300" s="252"/>
      <c r="H300" s="253" t="s">
        <v>1</v>
      </c>
      <c r="I300" s="255"/>
      <c r="J300" s="255"/>
      <c r="K300" s="252"/>
      <c r="L300" s="252"/>
      <c r="M300" s="256"/>
      <c r="N300" s="257"/>
      <c r="O300" s="258"/>
      <c r="P300" s="258"/>
      <c r="Q300" s="258"/>
      <c r="R300" s="258"/>
      <c r="S300" s="258"/>
      <c r="T300" s="258"/>
      <c r="U300" s="258"/>
      <c r="V300" s="258"/>
      <c r="W300" s="258"/>
      <c r="X300" s="259"/>
      <c r="Y300" s="12"/>
      <c r="Z300" s="12"/>
      <c r="AA300" s="12"/>
      <c r="AB300" s="12"/>
      <c r="AC300" s="12"/>
      <c r="AD300" s="12"/>
      <c r="AE300" s="12"/>
      <c r="AT300" s="260" t="s">
        <v>149</v>
      </c>
      <c r="AU300" s="260" t="s">
        <v>85</v>
      </c>
      <c r="AV300" s="12" t="s">
        <v>85</v>
      </c>
      <c r="AW300" s="12" t="s">
        <v>5</v>
      </c>
      <c r="AX300" s="12" t="s">
        <v>77</v>
      </c>
      <c r="AY300" s="260" t="s">
        <v>139</v>
      </c>
    </row>
    <row r="301" s="13" customFormat="1">
      <c r="A301" s="13"/>
      <c r="B301" s="261"/>
      <c r="C301" s="262"/>
      <c r="D301" s="247" t="s">
        <v>149</v>
      </c>
      <c r="E301" s="263" t="s">
        <v>1</v>
      </c>
      <c r="F301" s="264" t="s">
        <v>1176</v>
      </c>
      <c r="G301" s="262"/>
      <c r="H301" s="265">
        <v>0.0080000000000000002</v>
      </c>
      <c r="I301" s="266"/>
      <c r="J301" s="266"/>
      <c r="K301" s="262"/>
      <c r="L301" s="262"/>
      <c r="M301" s="267"/>
      <c r="N301" s="268"/>
      <c r="O301" s="269"/>
      <c r="P301" s="269"/>
      <c r="Q301" s="269"/>
      <c r="R301" s="269"/>
      <c r="S301" s="269"/>
      <c r="T301" s="269"/>
      <c r="U301" s="269"/>
      <c r="V301" s="269"/>
      <c r="W301" s="269"/>
      <c r="X301" s="270"/>
      <c r="Y301" s="13"/>
      <c r="Z301" s="13"/>
      <c r="AA301" s="13"/>
      <c r="AB301" s="13"/>
      <c r="AC301" s="13"/>
      <c r="AD301" s="13"/>
      <c r="AE301" s="13"/>
      <c r="AT301" s="271" t="s">
        <v>149</v>
      </c>
      <c r="AU301" s="271" t="s">
        <v>85</v>
      </c>
      <c r="AV301" s="13" t="s">
        <v>87</v>
      </c>
      <c r="AW301" s="13" t="s">
        <v>5</v>
      </c>
      <c r="AX301" s="13" t="s">
        <v>77</v>
      </c>
      <c r="AY301" s="271" t="s">
        <v>139</v>
      </c>
    </row>
    <row r="302" s="12" customFormat="1">
      <c r="A302" s="12"/>
      <c r="B302" s="251"/>
      <c r="C302" s="252"/>
      <c r="D302" s="247" t="s">
        <v>149</v>
      </c>
      <c r="E302" s="253" t="s">
        <v>1</v>
      </c>
      <c r="F302" s="254" t="s">
        <v>1104</v>
      </c>
      <c r="G302" s="252"/>
      <c r="H302" s="253" t="s">
        <v>1</v>
      </c>
      <c r="I302" s="255"/>
      <c r="J302" s="255"/>
      <c r="K302" s="252"/>
      <c r="L302" s="252"/>
      <c r="M302" s="256"/>
      <c r="N302" s="257"/>
      <c r="O302" s="258"/>
      <c r="P302" s="258"/>
      <c r="Q302" s="258"/>
      <c r="R302" s="258"/>
      <c r="S302" s="258"/>
      <c r="T302" s="258"/>
      <c r="U302" s="258"/>
      <c r="V302" s="258"/>
      <c r="W302" s="258"/>
      <c r="X302" s="259"/>
      <c r="Y302" s="12"/>
      <c r="Z302" s="12"/>
      <c r="AA302" s="12"/>
      <c r="AB302" s="12"/>
      <c r="AC302" s="12"/>
      <c r="AD302" s="12"/>
      <c r="AE302" s="12"/>
      <c r="AT302" s="260" t="s">
        <v>149</v>
      </c>
      <c r="AU302" s="260" t="s">
        <v>85</v>
      </c>
      <c r="AV302" s="12" t="s">
        <v>85</v>
      </c>
      <c r="AW302" s="12" t="s">
        <v>5</v>
      </c>
      <c r="AX302" s="12" t="s">
        <v>77</v>
      </c>
      <c r="AY302" s="260" t="s">
        <v>139</v>
      </c>
    </row>
    <row r="303" s="13" customFormat="1">
      <c r="A303" s="13"/>
      <c r="B303" s="261"/>
      <c r="C303" s="262"/>
      <c r="D303" s="247" t="s">
        <v>149</v>
      </c>
      <c r="E303" s="263" t="s">
        <v>1</v>
      </c>
      <c r="F303" s="264" t="s">
        <v>1176</v>
      </c>
      <c r="G303" s="262"/>
      <c r="H303" s="265">
        <v>0.0080000000000000002</v>
      </c>
      <c r="I303" s="266"/>
      <c r="J303" s="266"/>
      <c r="K303" s="262"/>
      <c r="L303" s="262"/>
      <c r="M303" s="267"/>
      <c r="N303" s="268"/>
      <c r="O303" s="269"/>
      <c r="P303" s="269"/>
      <c r="Q303" s="269"/>
      <c r="R303" s="269"/>
      <c r="S303" s="269"/>
      <c r="T303" s="269"/>
      <c r="U303" s="269"/>
      <c r="V303" s="269"/>
      <c r="W303" s="269"/>
      <c r="X303" s="270"/>
      <c r="Y303" s="13"/>
      <c r="Z303" s="13"/>
      <c r="AA303" s="13"/>
      <c r="AB303" s="13"/>
      <c r="AC303" s="13"/>
      <c r="AD303" s="13"/>
      <c r="AE303" s="13"/>
      <c r="AT303" s="271" t="s">
        <v>149</v>
      </c>
      <c r="AU303" s="271" t="s">
        <v>85</v>
      </c>
      <c r="AV303" s="13" t="s">
        <v>87</v>
      </c>
      <c r="AW303" s="13" t="s">
        <v>5</v>
      </c>
      <c r="AX303" s="13" t="s">
        <v>77</v>
      </c>
      <c r="AY303" s="271" t="s">
        <v>139</v>
      </c>
    </row>
    <row r="304" s="14" customFormat="1">
      <c r="A304" s="14"/>
      <c r="B304" s="272"/>
      <c r="C304" s="273"/>
      <c r="D304" s="247" t="s">
        <v>149</v>
      </c>
      <c r="E304" s="274" t="s">
        <v>1</v>
      </c>
      <c r="F304" s="275" t="s">
        <v>154</v>
      </c>
      <c r="G304" s="273"/>
      <c r="H304" s="276">
        <v>0.016</v>
      </c>
      <c r="I304" s="277"/>
      <c r="J304" s="277"/>
      <c r="K304" s="273"/>
      <c r="L304" s="273"/>
      <c r="M304" s="278"/>
      <c r="N304" s="279"/>
      <c r="O304" s="280"/>
      <c r="P304" s="280"/>
      <c r="Q304" s="280"/>
      <c r="R304" s="280"/>
      <c r="S304" s="280"/>
      <c r="T304" s="280"/>
      <c r="U304" s="280"/>
      <c r="V304" s="280"/>
      <c r="W304" s="280"/>
      <c r="X304" s="281"/>
      <c r="Y304" s="14"/>
      <c r="Z304" s="14"/>
      <c r="AA304" s="14"/>
      <c r="AB304" s="14"/>
      <c r="AC304" s="14"/>
      <c r="AD304" s="14"/>
      <c r="AE304" s="14"/>
      <c r="AT304" s="282" t="s">
        <v>149</v>
      </c>
      <c r="AU304" s="282" t="s">
        <v>85</v>
      </c>
      <c r="AV304" s="14" t="s">
        <v>146</v>
      </c>
      <c r="AW304" s="14" t="s">
        <v>5</v>
      </c>
      <c r="AX304" s="14" t="s">
        <v>85</v>
      </c>
      <c r="AY304" s="282" t="s">
        <v>139</v>
      </c>
    </row>
    <row r="305" s="2" customFormat="1" ht="21.75" customHeight="1">
      <c r="A305" s="37"/>
      <c r="B305" s="38"/>
      <c r="C305" s="283" t="s">
        <v>296</v>
      </c>
      <c r="D305" s="283" t="s">
        <v>409</v>
      </c>
      <c r="E305" s="284" t="s">
        <v>1001</v>
      </c>
      <c r="F305" s="285" t="s">
        <v>1002</v>
      </c>
      <c r="G305" s="286" t="s">
        <v>164</v>
      </c>
      <c r="H305" s="287">
        <v>12</v>
      </c>
      <c r="I305" s="288"/>
      <c r="J305" s="288"/>
      <c r="K305" s="289">
        <f>ROUND(P305*H305,2)</f>
        <v>0</v>
      </c>
      <c r="L305" s="285" t="s">
        <v>144</v>
      </c>
      <c r="M305" s="43"/>
      <c r="N305" s="290" t="s">
        <v>1</v>
      </c>
      <c r="O305" s="241" t="s">
        <v>40</v>
      </c>
      <c r="P305" s="242">
        <f>I305+J305</f>
        <v>0</v>
      </c>
      <c r="Q305" s="242">
        <f>ROUND(I305*H305,2)</f>
        <v>0</v>
      </c>
      <c r="R305" s="242">
        <f>ROUND(J305*H305,2)</f>
        <v>0</v>
      </c>
      <c r="S305" s="90"/>
      <c r="T305" s="243">
        <f>S305*H305</f>
        <v>0</v>
      </c>
      <c r="U305" s="243">
        <v>0</v>
      </c>
      <c r="V305" s="243">
        <f>U305*H305</f>
        <v>0</v>
      </c>
      <c r="W305" s="243">
        <v>0</v>
      </c>
      <c r="X305" s="244">
        <f>W305*H305</f>
        <v>0</v>
      </c>
      <c r="Y305" s="37"/>
      <c r="Z305" s="37"/>
      <c r="AA305" s="37"/>
      <c r="AB305" s="37"/>
      <c r="AC305" s="37"/>
      <c r="AD305" s="37"/>
      <c r="AE305" s="37"/>
      <c r="AR305" s="245" t="s">
        <v>146</v>
      </c>
      <c r="AT305" s="245" t="s">
        <v>409</v>
      </c>
      <c r="AU305" s="245" t="s">
        <v>85</v>
      </c>
      <c r="AY305" s="16" t="s">
        <v>139</v>
      </c>
      <c r="BE305" s="246">
        <f>IF(O305="základní",K305,0)</f>
        <v>0</v>
      </c>
      <c r="BF305" s="246">
        <f>IF(O305="snížená",K305,0)</f>
        <v>0</v>
      </c>
      <c r="BG305" s="246">
        <f>IF(O305="zákl. přenesená",K305,0)</f>
        <v>0</v>
      </c>
      <c r="BH305" s="246">
        <f>IF(O305="sníž. přenesená",K305,0)</f>
        <v>0</v>
      </c>
      <c r="BI305" s="246">
        <f>IF(O305="nulová",K305,0)</f>
        <v>0</v>
      </c>
      <c r="BJ305" s="16" t="s">
        <v>85</v>
      </c>
      <c r="BK305" s="246">
        <f>ROUND(P305*H305,2)</f>
        <v>0</v>
      </c>
      <c r="BL305" s="16" t="s">
        <v>146</v>
      </c>
      <c r="BM305" s="245" t="s">
        <v>1177</v>
      </c>
    </row>
    <row r="306" s="2" customFormat="1">
      <c r="A306" s="37"/>
      <c r="B306" s="38"/>
      <c r="C306" s="39"/>
      <c r="D306" s="247" t="s">
        <v>148</v>
      </c>
      <c r="E306" s="39"/>
      <c r="F306" s="248" t="s">
        <v>1004</v>
      </c>
      <c r="G306" s="39"/>
      <c r="H306" s="39"/>
      <c r="I306" s="144"/>
      <c r="J306" s="144"/>
      <c r="K306" s="39"/>
      <c r="L306" s="39"/>
      <c r="M306" s="43"/>
      <c r="N306" s="249"/>
      <c r="O306" s="250"/>
      <c r="P306" s="90"/>
      <c r="Q306" s="90"/>
      <c r="R306" s="90"/>
      <c r="S306" s="90"/>
      <c r="T306" s="90"/>
      <c r="U306" s="90"/>
      <c r="V306" s="90"/>
      <c r="W306" s="90"/>
      <c r="X306" s="91"/>
      <c r="Y306" s="37"/>
      <c r="Z306" s="37"/>
      <c r="AA306" s="37"/>
      <c r="AB306" s="37"/>
      <c r="AC306" s="37"/>
      <c r="AD306" s="37"/>
      <c r="AE306" s="37"/>
      <c r="AT306" s="16" t="s">
        <v>148</v>
      </c>
      <c r="AU306" s="16" t="s">
        <v>85</v>
      </c>
    </row>
    <row r="307" s="13" customFormat="1">
      <c r="A307" s="13"/>
      <c r="B307" s="261"/>
      <c r="C307" s="262"/>
      <c r="D307" s="247" t="s">
        <v>149</v>
      </c>
      <c r="E307" s="263" t="s">
        <v>1</v>
      </c>
      <c r="F307" s="264" t="s">
        <v>226</v>
      </c>
      <c r="G307" s="262"/>
      <c r="H307" s="265">
        <v>12</v>
      </c>
      <c r="I307" s="266"/>
      <c r="J307" s="266"/>
      <c r="K307" s="262"/>
      <c r="L307" s="262"/>
      <c r="M307" s="267"/>
      <c r="N307" s="268"/>
      <c r="O307" s="269"/>
      <c r="P307" s="269"/>
      <c r="Q307" s="269"/>
      <c r="R307" s="269"/>
      <c r="S307" s="269"/>
      <c r="T307" s="269"/>
      <c r="U307" s="269"/>
      <c r="V307" s="269"/>
      <c r="W307" s="269"/>
      <c r="X307" s="270"/>
      <c r="Y307" s="13"/>
      <c r="Z307" s="13"/>
      <c r="AA307" s="13"/>
      <c r="AB307" s="13"/>
      <c r="AC307" s="13"/>
      <c r="AD307" s="13"/>
      <c r="AE307" s="13"/>
      <c r="AT307" s="271" t="s">
        <v>149</v>
      </c>
      <c r="AU307" s="271" t="s">
        <v>85</v>
      </c>
      <c r="AV307" s="13" t="s">
        <v>87</v>
      </c>
      <c r="AW307" s="13" t="s">
        <v>5</v>
      </c>
      <c r="AX307" s="13" t="s">
        <v>77</v>
      </c>
      <c r="AY307" s="271" t="s">
        <v>139</v>
      </c>
    </row>
    <row r="308" s="14" customFormat="1">
      <c r="A308" s="14"/>
      <c r="B308" s="272"/>
      <c r="C308" s="273"/>
      <c r="D308" s="247" t="s">
        <v>149</v>
      </c>
      <c r="E308" s="274" t="s">
        <v>1</v>
      </c>
      <c r="F308" s="275" t="s">
        <v>154</v>
      </c>
      <c r="G308" s="273"/>
      <c r="H308" s="276">
        <v>12</v>
      </c>
      <c r="I308" s="277"/>
      <c r="J308" s="277"/>
      <c r="K308" s="273"/>
      <c r="L308" s="273"/>
      <c r="M308" s="278"/>
      <c r="N308" s="279"/>
      <c r="O308" s="280"/>
      <c r="P308" s="280"/>
      <c r="Q308" s="280"/>
      <c r="R308" s="280"/>
      <c r="S308" s="280"/>
      <c r="T308" s="280"/>
      <c r="U308" s="280"/>
      <c r="V308" s="280"/>
      <c r="W308" s="280"/>
      <c r="X308" s="281"/>
      <c r="Y308" s="14"/>
      <c r="Z308" s="14"/>
      <c r="AA308" s="14"/>
      <c r="AB308" s="14"/>
      <c r="AC308" s="14"/>
      <c r="AD308" s="14"/>
      <c r="AE308" s="14"/>
      <c r="AT308" s="282" t="s">
        <v>149</v>
      </c>
      <c r="AU308" s="282" t="s">
        <v>85</v>
      </c>
      <c r="AV308" s="14" t="s">
        <v>146</v>
      </c>
      <c r="AW308" s="14" t="s">
        <v>5</v>
      </c>
      <c r="AX308" s="14" t="s">
        <v>85</v>
      </c>
      <c r="AY308" s="282" t="s">
        <v>139</v>
      </c>
    </row>
    <row r="309" s="2" customFormat="1" ht="21.75" customHeight="1">
      <c r="A309" s="37"/>
      <c r="B309" s="38"/>
      <c r="C309" s="283" t="s">
        <v>309</v>
      </c>
      <c r="D309" s="283" t="s">
        <v>409</v>
      </c>
      <c r="E309" s="284" t="s">
        <v>1178</v>
      </c>
      <c r="F309" s="285" t="s">
        <v>1179</v>
      </c>
      <c r="G309" s="286" t="s">
        <v>572</v>
      </c>
      <c r="H309" s="287">
        <v>8</v>
      </c>
      <c r="I309" s="288"/>
      <c r="J309" s="288"/>
      <c r="K309" s="289">
        <f>ROUND(P309*H309,2)</f>
        <v>0</v>
      </c>
      <c r="L309" s="285" t="s">
        <v>144</v>
      </c>
      <c r="M309" s="43"/>
      <c r="N309" s="290" t="s">
        <v>1</v>
      </c>
      <c r="O309" s="241" t="s">
        <v>40</v>
      </c>
      <c r="P309" s="242">
        <f>I309+J309</f>
        <v>0</v>
      </c>
      <c r="Q309" s="242">
        <f>ROUND(I309*H309,2)</f>
        <v>0</v>
      </c>
      <c r="R309" s="242">
        <f>ROUND(J309*H309,2)</f>
        <v>0</v>
      </c>
      <c r="S309" s="90"/>
      <c r="T309" s="243">
        <f>S309*H309</f>
        <v>0</v>
      </c>
      <c r="U309" s="243">
        <v>0</v>
      </c>
      <c r="V309" s="243">
        <f>U309*H309</f>
        <v>0</v>
      </c>
      <c r="W309" s="243">
        <v>0</v>
      </c>
      <c r="X309" s="244">
        <f>W309*H309</f>
        <v>0</v>
      </c>
      <c r="Y309" s="37"/>
      <c r="Z309" s="37"/>
      <c r="AA309" s="37"/>
      <c r="AB309" s="37"/>
      <c r="AC309" s="37"/>
      <c r="AD309" s="37"/>
      <c r="AE309" s="37"/>
      <c r="AR309" s="245" t="s">
        <v>146</v>
      </c>
      <c r="AT309" s="245" t="s">
        <v>409</v>
      </c>
      <c r="AU309" s="245" t="s">
        <v>85</v>
      </c>
      <c r="AY309" s="16" t="s">
        <v>139</v>
      </c>
      <c r="BE309" s="246">
        <f>IF(O309="základní",K309,0)</f>
        <v>0</v>
      </c>
      <c r="BF309" s="246">
        <f>IF(O309="snížená",K309,0)</f>
        <v>0</v>
      </c>
      <c r="BG309" s="246">
        <f>IF(O309="zákl. přenesená",K309,0)</f>
        <v>0</v>
      </c>
      <c r="BH309" s="246">
        <f>IF(O309="sníž. přenesená",K309,0)</f>
        <v>0</v>
      </c>
      <c r="BI309" s="246">
        <f>IF(O309="nulová",K309,0)</f>
        <v>0</v>
      </c>
      <c r="BJ309" s="16" t="s">
        <v>85</v>
      </c>
      <c r="BK309" s="246">
        <f>ROUND(P309*H309,2)</f>
        <v>0</v>
      </c>
      <c r="BL309" s="16" t="s">
        <v>146</v>
      </c>
      <c r="BM309" s="245" t="s">
        <v>1180</v>
      </c>
    </row>
    <row r="310" s="2" customFormat="1">
      <c r="A310" s="37"/>
      <c r="B310" s="38"/>
      <c r="C310" s="39"/>
      <c r="D310" s="247" t="s">
        <v>148</v>
      </c>
      <c r="E310" s="39"/>
      <c r="F310" s="248" t="s">
        <v>1181</v>
      </c>
      <c r="G310" s="39"/>
      <c r="H310" s="39"/>
      <c r="I310" s="144"/>
      <c r="J310" s="144"/>
      <c r="K310" s="39"/>
      <c r="L310" s="39"/>
      <c r="M310" s="43"/>
      <c r="N310" s="249"/>
      <c r="O310" s="250"/>
      <c r="P310" s="90"/>
      <c r="Q310" s="90"/>
      <c r="R310" s="90"/>
      <c r="S310" s="90"/>
      <c r="T310" s="90"/>
      <c r="U310" s="90"/>
      <c r="V310" s="90"/>
      <c r="W310" s="90"/>
      <c r="X310" s="91"/>
      <c r="Y310" s="37"/>
      <c r="Z310" s="37"/>
      <c r="AA310" s="37"/>
      <c r="AB310" s="37"/>
      <c r="AC310" s="37"/>
      <c r="AD310" s="37"/>
      <c r="AE310" s="37"/>
      <c r="AT310" s="16" t="s">
        <v>148</v>
      </c>
      <c r="AU310" s="16" t="s">
        <v>85</v>
      </c>
    </row>
    <row r="311" s="13" customFormat="1">
      <c r="A311" s="13"/>
      <c r="B311" s="261"/>
      <c r="C311" s="262"/>
      <c r="D311" s="247" t="s">
        <v>149</v>
      </c>
      <c r="E311" s="263" t="s">
        <v>1</v>
      </c>
      <c r="F311" s="264" t="s">
        <v>145</v>
      </c>
      <c r="G311" s="262"/>
      <c r="H311" s="265">
        <v>8</v>
      </c>
      <c r="I311" s="266"/>
      <c r="J311" s="266"/>
      <c r="K311" s="262"/>
      <c r="L311" s="262"/>
      <c r="M311" s="267"/>
      <c r="N311" s="268"/>
      <c r="O311" s="269"/>
      <c r="P311" s="269"/>
      <c r="Q311" s="269"/>
      <c r="R311" s="269"/>
      <c r="S311" s="269"/>
      <c r="T311" s="269"/>
      <c r="U311" s="269"/>
      <c r="V311" s="269"/>
      <c r="W311" s="269"/>
      <c r="X311" s="270"/>
      <c r="Y311" s="13"/>
      <c r="Z311" s="13"/>
      <c r="AA311" s="13"/>
      <c r="AB311" s="13"/>
      <c r="AC311" s="13"/>
      <c r="AD311" s="13"/>
      <c r="AE311" s="13"/>
      <c r="AT311" s="271" t="s">
        <v>149</v>
      </c>
      <c r="AU311" s="271" t="s">
        <v>85</v>
      </c>
      <c r="AV311" s="13" t="s">
        <v>87</v>
      </c>
      <c r="AW311" s="13" t="s">
        <v>5</v>
      </c>
      <c r="AX311" s="13" t="s">
        <v>77</v>
      </c>
      <c r="AY311" s="271" t="s">
        <v>139</v>
      </c>
    </row>
    <row r="312" s="14" customFormat="1">
      <c r="A312" s="14"/>
      <c r="B312" s="272"/>
      <c r="C312" s="273"/>
      <c r="D312" s="247" t="s">
        <v>149</v>
      </c>
      <c r="E312" s="274" t="s">
        <v>1</v>
      </c>
      <c r="F312" s="275" t="s">
        <v>154</v>
      </c>
      <c r="G312" s="273"/>
      <c r="H312" s="276">
        <v>8</v>
      </c>
      <c r="I312" s="277"/>
      <c r="J312" s="277"/>
      <c r="K312" s="273"/>
      <c r="L312" s="273"/>
      <c r="M312" s="278"/>
      <c r="N312" s="279"/>
      <c r="O312" s="280"/>
      <c r="P312" s="280"/>
      <c r="Q312" s="280"/>
      <c r="R312" s="280"/>
      <c r="S312" s="280"/>
      <c r="T312" s="280"/>
      <c r="U312" s="280"/>
      <c r="V312" s="280"/>
      <c r="W312" s="280"/>
      <c r="X312" s="281"/>
      <c r="Y312" s="14"/>
      <c r="Z312" s="14"/>
      <c r="AA312" s="14"/>
      <c r="AB312" s="14"/>
      <c r="AC312" s="14"/>
      <c r="AD312" s="14"/>
      <c r="AE312" s="14"/>
      <c r="AT312" s="282" t="s">
        <v>149</v>
      </c>
      <c r="AU312" s="282" t="s">
        <v>85</v>
      </c>
      <c r="AV312" s="14" t="s">
        <v>146</v>
      </c>
      <c r="AW312" s="14" t="s">
        <v>5</v>
      </c>
      <c r="AX312" s="14" t="s">
        <v>85</v>
      </c>
      <c r="AY312" s="282" t="s">
        <v>139</v>
      </c>
    </row>
    <row r="313" s="2" customFormat="1" ht="21.75" customHeight="1">
      <c r="A313" s="37"/>
      <c r="B313" s="38"/>
      <c r="C313" s="283" t="s">
        <v>313</v>
      </c>
      <c r="D313" s="283" t="s">
        <v>409</v>
      </c>
      <c r="E313" s="284" t="s">
        <v>1025</v>
      </c>
      <c r="F313" s="285" t="s">
        <v>1026</v>
      </c>
      <c r="G313" s="286" t="s">
        <v>572</v>
      </c>
      <c r="H313" s="287">
        <v>4</v>
      </c>
      <c r="I313" s="288"/>
      <c r="J313" s="288"/>
      <c r="K313" s="289">
        <f>ROUND(P313*H313,2)</f>
        <v>0</v>
      </c>
      <c r="L313" s="285" t="s">
        <v>144</v>
      </c>
      <c r="M313" s="43"/>
      <c r="N313" s="290" t="s">
        <v>1</v>
      </c>
      <c r="O313" s="241" t="s">
        <v>40</v>
      </c>
      <c r="P313" s="242">
        <f>I313+J313</f>
        <v>0</v>
      </c>
      <c r="Q313" s="242">
        <f>ROUND(I313*H313,2)</f>
        <v>0</v>
      </c>
      <c r="R313" s="242">
        <f>ROUND(J313*H313,2)</f>
        <v>0</v>
      </c>
      <c r="S313" s="90"/>
      <c r="T313" s="243">
        <f>S313*H313</f>
        <v>0</v>
      </c>
      <c r="U313" s="243">
        <v>0</v>
      </c>
      <c r="V313" s="243">
        <f>U313*H313</f>
        <v>0</v>
      </c>
      <c r="W313" s="243">
        <v>0</v>
      </c>
      <c r="X313" s="244">
        <f>W313*H313</f>
        <v>0</v>
      </c>
      <c r="Y313" s="37"/>
      <c r="Z313" s="37"/>
      <c r="AA313" s="37"/>
      <c r="AB313" s="37"/>
      <c r="AC313" s="37"/>
      <c r="AD313" s="37"/>
      <c r="AE313" s="37"/>
      <c r="AR313" s="245" t="s">
        <v>146</v>
      </c>
      <c r="AT313" s="245" t="s">
        <v>409</v>
      </c>
      <c r="AU313" s="245" t="s">
        <v>85</v>
      </c>
      <c r="AY313" s="16" t="s">
        <v>139</v>
      </c>
      <c r="BE313" s="246">
        <f>IF(O313="základní",K313,0)</f>
        <v>0</v>
      </c>
      <c r="BF313" s="246">
        <f>IF(O313="snížená",K313,0)</f>
        <v>0</v>
      </c>
      <c r="BG313" s="246">
        <f>IF(O313="zákl. přenesená",K313,0)</f>
        <v>0</v>
      </c>
      <c r="BH313" s="246">
        <f>IF(O313="sníž. přenesená",K313,0)</f>
        <v>0</v>
      </c>
      <c r="BI313" s="246">
        <f>IF(O313="nulová",K313,0)</f>
        <v>0</v>
      </c>
      <c r="BJ313" s="16" t="s">
        <v>85</v>
      </c>
      <c r="BK313" s="246">
        <f>ROUND(P313*H313,2)</f>
        <v>0</v>
      </c>
      <c r="BL313" s="16" t="s">
        <v>146</v>
      </c>
      <c r="BM313" s="245" t="s">
        <v>1182</v>
      </c>
    </row>
    <row r="314" s="2" customFormat="1">
      <c r="A314" s="37"/>
      <c r="B314" s="38"/>
      <c r="C314" s="39"/>
      <c r="D314" s="247" t="s">
        <v>148</v>
      </c>
      <c r="E314" s="39"/>
      <c r="F314" s="248" t="s">
        <v>1028</v>
      </c>
      <c r="G314" s="39"/>
      <c r="H314" s="39"/>
      <c r="I314" s="144"/>
      <c r="J314" s="144"/>
      <c r="K314" s="39"/>
      <c r="L314" s="39"/>
      <c r="M314" s="43"/>
      <c r="N314" s="249"/>
      <c r="O314" s="250"/>
      <c r="P314" s="90"/>
      <c r="Q314" s="90"/>
      <c r="R314" s="90"/>
      <c r="S314" s="90"/>
      <c r="T314" s="90"/>
      <c r="U314" s="90"/>
      <c r="V314" s="90"/>
      <c r="W314" s="90"/>
      <c r="X314" s="91"/>
      <c r="Y314" s="37"/>
      <c r="Z314" s="37"/>
      <c r="AA314" s="37"/>
      <c r="AB314" s="37"/>
      <c r="AC314" s="37"/>
      <c r="AD314" s="37"/>
      <c r="AE314" s="37"/>
      <c r="AT314" s="16" t="s">
        <v>148</v>
      </c>
      <c r="AU314" s="16" t="s">
        <v>85</v>
      </c>
    </row>
    <row r="315" s="13" customFormat="1">
      <c r="A315" s="13"/>
      <c r="B315" s="261"/>
      <c r="C315" s="262"/>
      <c r="D315" s="247" t="s">
        <v>149</v>
      </c>
      <c r="E315" s="263" t="s">
        <v>1</v>
      </c>
      <c r="F315" s="264" t="s">
        <v>146</v>
      </c>
      <c r="G315" s="262"/>
      <c r="H315" s="265">
        <v>4</v>
      </c>
      <c r="I315" s="266"/>
      <c r="J315" s="266"/>
      <c r="K315" s="262"/>
      <c r="L315" s="262"/>
      <c r="M315" s="267"/>
      <c r="N315" s="268"/>
      <c r="O315" s="269"/>
      <c r="P315" s="269"/>
      <c r="Q315" s="269"/>
      <c r="R315" s="269"/>
      <c r="S315" s="269"/>
      <c r="T315" s="269"/>
      <c r="U315" s="269"/>
      <c r="V315" s="269"/>
      <c r="W315" s="269"/>
      <c r="X315" s="270"/>
      <c r="Y315" s="13"/>
      <c r="Z315" s="13"/>
      <c r="AA315" s="13"/>
      <c r="AB315" s="13"/>
      <c r="AC315" s="13"/>
      <c r="AD315" s="13"/>
      <c r="AE315" s="13"/>
      <c r="AT315" s="271" t="s">
        <v>149</v>
      </c>
      <c r="AU315" s="271" t="s">
        <v>85</v>
      </c>
      <c r="AV315" s="13" t="s">
        <v>87</v>
      </c>
      <c r="AW315" s="13" t="s">
        <v>5</v>
      </c>
      <c r="AX315" s="13" t="s">
        <v>77</v>
      </c>
      <c r="AY315" s="271" t="s">
        <v>139</v>
      </c>
    </row>
    <row r="316" s="14" customFormat="1">
      <c r="A316" s="14"/>
      <c r="B316" s="272"/>
      <c r="C316" s="273"/>
      <c r="D316" s="247" t="s">
        <v>149</v>
      </c>
      <c r="E316" s="274" t="s">
        <v>1</v>
      </c>
      <c r="F316" s="275" t="s">
        <v>154</v>
      </c>
      <c r="G316" s="273"/>
      <c r="H316" s="276">
        <v>4</v>
      </c>
      <c r="I316" s="277"/>
      <c r="J316" s="277"/>
      <c r="K316" s="273"/>
      <c r="L316" s="273"/>
      <c r="M316" s="278"/>
      <c r="N316" s="279"/>
      <c r="O316" s="280"/>
      <c r="P316" s="280"/>
      <c r="Q316" s="280"/>
      <c r="R316" s="280"/>
      <c r="S316" s="280"/>
      <c r="T316" s="280"/>
      <c r="U316" s="280"/>
      <c r="V316" s="280"/>
      <c r="W316" s="280"/>
      <c r="X316" s="281"/>
      <c r="Y316" s="14"/>
      <c r="Z316" s="14"/>
      <c r="AA316" s="14"/>
      <c r="AB316" s="14"/>
      <c r="AC316" s="14"/>
      <c r="AD316" s="14"/>
      <c r="AE316" s="14"/>
      <c r="AT316" s="282" t="s">
        <v>149</v>
      </c>
      <c r="AU316" s="282" t="s">
        <v>85</v>
      </c>
      <c r="AV316" s="14" t="s">
        <v>146</v>
      </c>
      <c r="AW316" s="14" t="s">
        <v>5</v>
      </c>
      <c r="AX316" s="14" t="s">
        <v>85</v>
      </c>
      <c r="AY316" s="282" t="s">
        <v>139</v>
      </c>
    </row>
    <row r="317" s="2" customFormat="1" ht="21.75" customHeight="1">
      <c r="A317" s="37"/>
      <c r="B317" s="38"/>
      <c r="C317" s="283" t="s">
        <v>317</v>
      </c>
      <c r="D317" s="283" t="s">
        <v>409</v>
      </c>
      <c r="E317" s="284" t="s">
        <v>1029</v>
      </c>
      <c r="F317" s="285" t="s">
        <v>1030</v>
      </c>
      <c r="G317" s="286" t="s">
        <v>572</v>
      </c>
      <c r="H317" s="287">
        <v>4</v>
      </c>
      <c r="I317" s="288"/>
      <c r="J317" s="288"/>
      <c r="K317" s="289">
        <f>ROUND(P317*H317,2)</f>
        <v>0</v>
      </c>
      <c r="L317" s="285" t="s">
        <v>144</v>
      </c>
      <c r="M317" s="43"/>
      <c r="N317" s="290" t="s">
        <v>1</v>
      </c>
      <c r="O317" s="241" t="s">
        <v>40</v>
      </c>
      <c r="P317" s="242">
        <f>I317+J317</f>
        <v>0</v>
      </c>
      <c r="Q317" s="242">
        <f>ROUND(I317*H317,2)</f>
        <v>0</v>
      </c>
      <c r="R317" s="242">
        <f>ROUND(J317*H317,2)</f>
        <v>0</v>
      </c>
      <c r="S317" s="90"/>
      <c r="T317" s="243">
        <f>S317*H317</f>
        <v>0</v>
      </c>
      <c r="U317" s="243">
        <v>0</v>
      </c>
      <c r="V317" s="243">
        <f>U317*H317</f>
        <v>0</v>
      </c>
      <c r="W317" s="243">
        <v>0</v>
      </c>
      <c r="X317" s="244">
        <f>W317*H317</f>
        <v>0</v>
      </c>
      <c r="Y317" s="37"/>
      <c r="Z317" s="37"/>
      <c r="AA317" s="37"/>
      <c r="AB317" s="37"/>
      <c r="AC317" s="37"/>
      <c r="AD317" s="37"/>
      <c r="AE317" s="37"/>
      <c r="AR317" s="245" t="s">
        <v>146</v>
      </c>
      <c r="AT317" s="245" t="s">
        <v>409</v>
      </c>
      <c r="AU317" s="245" t="s">
        <v>85</v>
      </c>
      <c r="AY317" s="16" t="s">
        <v>139</v>
      </c>
      <c r="BE317" s="246">
        <f>IF(O317="základní",K317,0)</f>
        <v>0</v>
      </c>
      <c r="BF317" s="246">
        <f>IF(O317="snížená",K317,0)</f>
        <v>0</v>
      </c>
      <c r="BG317" s="246">
        <f>IF(O317="zákl. přenesená",K317,0)</f>
        <v>0</v>
      </c>
      <c r="BH317" s="246">
        <f>IF(O317="sníž. přenesená",K317,0)</f>
        <v>0</v>
      </c>
      <c r="BI317" s="246">
        <f>IF(O317="nulová",K317,0)</f>
        <v>0</v>
      </c>
      <c r="BJ317" s="16" t="s">
        <v>85</v>
      </c>
      <c r="BK317" s="246">
        <f>ROUND(P317*H317,2)</f>
        <v>0</v>
      </c>
      <c r="BL317" s="16" t="s">
        <v>146</v>
      </c>
      <c r="BM317" s="245" t="s">
        <v>1183</v>
      </c>
    </row>
    <row r="318" s="2" customFormat="1">
      <c r="A318" s="37"/>
      <c r="B318" s="38"/>
      <c r="C318" s="39"/>
      <c r="D318" s="247" t="s">
        <v>148</v>
      </c>
      <c r="E318" s="39"/>
      <c r="F318" s="248" t="s">
        <v>1032</v>
      </c>
      <c r="G318" s="39"/>
      <c r="H318" s="39"/>
      <c r="I318" s="144"/>
      <c r="J318" s="144"/>
      <c r="K318" s="39"/>
      <c r="L318" s="39"/>
      <c r="M318" s="43"/>
      <c r="N318" s="249"/>
      <c r="O318" s="250"/>
      <c r="P318" s="90"/>
      <c r="Q318" s="90"/>
      <c r="R318" s="90"/>
      <c r="S318" s="90"/>
      <c r="T318" s="90"/>
      <c r="U318" s="90"/>
      <c r="V318" s="90"/>
      <c r="W318" s="90"/>
      <c r="X318" s="91"/>
      <c r="Y318" s="37"/>
      <c r="Z318" s="37"/>
      <c r="AA318" s="37"/>
      <c r="AB318" s="37"/>
      <c r="AC318" s="37"/>
      <c r="AD318" s="37"/>
      <c r="AE318" s="37"/>
      <c r="AT318" s="16" t="s">
        <v>148</v>
      </c>
      <c r="AU318" s="16" t="s">
        <v>85</v>
      </c>
    </row>
    <row r="319" s="13" customFormat="1">
      <c r="A319" s="13"/>
      <c r="B319" s="261"/>
      <c r="C319" s="262"/>
      <c r="D319" s="247" t="s">
        <v>149</v>
      </c>
      <c r="E319" s="263" t="s">
        <v>1</v>
      </c>
      <c r="F319" s="264" t="s">
        <v>146</v>
      </c>
      <c r="G319" s="262"/>
      <c r="H319" s="265">
        <v>4</v>
      </c>
      <c r="I319" s="266"/>
      <c r="J319" s="266"/>
      <c r="K319" s="262"/>
      <c r="L319" s="262"/>
      <c r="M319" s="267"/>
      <c r="N319" s="268"/>
      <c r="O319" s="269"/>
      <c r="P319" s="269"/>
      <c r="Q319" s="269"/>
      <c r="R319" s="269"/>
      <c r="S319" s="269"/>
      <c r="T319" s="269"/>
      <c r="U319" s="269"/>
      <c r="V319" s="269"/>
      <c r="W319" s="269"/>
      <c r="X319" s="270"/>
      <c r="Y319" s="13"/>
      <c r="Z319" s="13"/>
      <c r="AA319" s="13"/>
      <c r="AB319" s="13"/>
      <c r="AC319" s="13"/>
      <c r="AD319" s="13"/>
      <c r="AE319" s="13"/>
      <c r="AT319" s="271" t="s">
        <v>149</v>
      </c>
      <c r="AU319" s="271" t="s">
        <v>85</v>
      </c>
      <c r="AV319" s="13" t="s">
        <v>87</v>
      </c>
      <c r="AW319" s="13" t="s">
        <v>5</v>
      </c>
      <c r="AX319" s="13" t="s">
        <v>77</v>
      </c>
      <c r="AY319" s="271" t="s">
        <v>139</v>
      </c>
    </row>
    <row r="320" s="14" customFormat="1">
      <c r="A320" s="14"/>
      <c r="B320" s="272"/>
      <c r="C320" s="273"/>
      <c r="D320" s="247" t="s">
        <v>149</v>
      </c>
      <c r="E320" s="274" t="s">
        <v>1</v>
      </c>
      <c r="F320" s="275" t="s">
        <v>154</v>
      </c>
      <c r="G320" s="273"/>
      <c r="H320" s="276">
        <v>4</v>
      </c>
      <c r="I320" s="277"/>
      <c r="J320" s="277"/>
      <c r="K320" s="273"/>
      <c r="L320" s="273"/>
      <c r="M320" s="278"/>
      <c r="N320" s="279"/>
      <c r="O320" s="280"/>
      <c r="P320" s="280"/>
      <c r="Q320" s="280"/>
      <c r="R320" s="280"/>
      <c r="S320" s="280"/>
      <c r="T320" s="280"/>
      <c r="U320" s="280"/>
      <c r="V320" s="280"/>
      <c r="W320" s="280"/>
      <c r="X320" s="281"/>
      <c r="Y320" s="14"/>
      <c r="Z320" s="14"/>
      <c r="AA320" s="14"/>
      <c r="AB320" s="14"/>
      <c r="AC320" s="14"/>
      <c r="AD320" s="14"/>
      <c r="AE320" s="14"/>
      <c r="AT320" s="282" t="s">
        <v>149</v>
      </c>
      <c r="AU320" s="282" t="s">
        <v>85</v>
      </c>
      <c r="AV320" s="14" t="s">
        <v>146</v>
      </c>
      <c r="AW320" s="14" t="s">
        <v>5</v>
      </c>
      <c r="AX320" s="14" t="s">
        <v>85</v>
      </c>
      <c r="AY320" s="282" t="s">
        <v>139</v>
      </c>
    </row>
    <row r="321" s="2" customFormat="1" ht="33" customHeight="1">
      <c r="A321" s="37"/>
      <c r="B321" s="38"/>
      <c r="C321" s="283" t="s">
        <v>325</v>
      </c>
      <c r="D321" s="283" t="s">
        <v>409</v>
      </c>
      <c r="E321" s="284" t="s">
        <v>599</v>
      </c>
      <c r="F321" s="285" t="s">
        <v>600</v>
      </c>
      <c r="G321" s="286" t="s">
        <v>143</v>
      </c>
      <c r="H321" s="287">
        <v>240</v>
      </c>
      <c r="I321" s="288"/>
      <c r="J321" s="288"/>
      <c r="K321" s="289">
        <f>ROUND(P321*H321,2)</f>
        <v>0</v>
      </c>
      <c r="L321" s="285" t="s">
        <v>144</v>
      </c>
      <c r="M321" s="43"/>
      <c r="N321" s="290" t="s">
        <v>1</v>
      </c>
      <c r="O321" s="241" t="s">
        <v>40</v>
      </c>
      <c r="P321" s="242">
        <f>I321+J321</f>
        <v>0</v>
      </c>
      <c r="Q321" s="242">
        <f>ROUND(I321*H321,2)</f>
        <v>0</v>
      </c>
      <c r="R321" s="242">
        <f>ROUND(J321*H321,2)</f>
        <v>0</v>
      </c>
      <c r="S321" s="90"/>
      <c r="T321" s="243">
        <f>S321*H321</f>
        <v>0</v>
      </c>
      <c r="U321" s="243">
        <v>0</v>
      </c>
      <c r="V321" s="243">
        <f>U321*H321</f>
        <v>0</v>
      </c>
      <c r="W321" s="243">
        <v>0</v>
      </c>
      <c r="X321" s="244">
        <f>W321*H321</f>
        <v>0</v>
      </c>
      <c r="Y321" s="37"/>
      <c r="Z321" s="37"/>
      <c r="AA321" s="37"/>
      <c r="AB321" s="37"/>
      <c r="AC321" s="37"/>
      <c r="AD321" s="37"/>
      <c r="AE321" s="37"/>
      <c r="AR321" s="245" t="s">
        <v>146</v>
      </c>
      <c r="AT321" s="245" t="s">
        <v>409</v>
      </c>
      <c r="AU321" s="245" t="s">
        <v>85</v>
      </c>
      <c r="AY321" s="16" t="s">
        <v>139</v>
      </c>
      <c r="BE321" s="246">
        <f>IF(O321="základní",K321,0)</f>
        <v>0</v>
      </c>
      <c r="BF321" s="246">
        <f>IF(O321="snížená",K321,0)</f>
        <v>0</v>
      </c>
      <c r="BG321" s="246">
        <f>IF(O321="zákl. přenesená",K321,0)</f>
        <v>0</v>
      </c>
      <c r="BH321" s="246">
        <f>IF(O321="sníž. přenesená",K321,0)</f>
        <v>0</v>
      </c>
      <c r="BI321" s="246">
        <f>IF(O321="nulová",K321,0)</f>
        <v>0</v>
      </c>
      <c r="BJ321" s="16" t="s">
        <v>85</v>
      </c>
      <c r="BK321" s="246">
        <f>ROUND(P321*H321,2)</f>
        <v>0</v>
      </c>
      <c r="BL321" s="16" t="s">
        <v>146</v>
      </c>
      <c r="BM321" s="245" t="s">
        <v>1184</v>
      </c>
    </row>
    <row r="322" s="2" customFormat="1">
      <c r="A322" s="37"/>
      <c r="B322" s="38"/>
      <c r="C322" s="39"/>
      <c r="D322" s="247" t="s">
        <v>148</v>
      </c>
      <c r="E322" s="39"/>
      <c r="F322" s="248" t="s">
        <v>602</v>
      </c>
      <c r="G322" s="39"/>
      <c r="H322" s="39"/>
      <c r="I322" s="144"/>
      <c r="J322" s="144"/>
      <c r="K322" s="39"/>
      <c r="L322" s="39"/>
      <c r="M322" s="43"/>
      <c r="N322" s="249"/>
      <c r="O322" s="250"/>
      <c r="P322" s="90"/>
      <c r="Q322" s="90"/>
      <c r="R322" s="90"/>
      <c r="S322" s="90"/>
      <c r="T322" s="90"/>
      <c r="U322" s="90"/>
      <c r="V322" s="90"/>
      <c r="W322" s="90"/>
      <c r="X322" s="91"/>
      <c r="Y322" s="37"/>
      <c r="Z322" s="37"/>
      <c r="AA322" s="37"/>
      <c r="AB322" s="37"/>
      <c r="AC322" s="37"/>
      <c r="AD322" s="37"/>
      <c r="AE322" s="37"/>
      <c r="AT322" s="16" t="s">
        <v>148</v>
      </c>
      <c r="AU322" s="16" t="s">
        <v>85</v>
      </c>
    </row>
    <row r="323" s="12" customFormat="1">
      <c r="A323" s="12"/>
      <c r="B323" s="251"/>
      <c r="C323" s="252"/>
      <c r="D323" s="247" t="s">
        <v>149</v>
      </c>
      <c r="E323" s="253" t="s">
        <v>1</v>
      </c>
      <c r="F323" s="254" t="s">
        <v>1102</v>
      </c>
      <c r="G323" s="252"/>
      <c r="H323" s="253" t="s">
        <v>1</v>
      </c>
      <c r="I323" s="255"/>
      <c r="J323" s="255"/>
      <c r="K323" s="252"/>
      <c r="L323" s="252"/>
      <c r="M323" s="256"/>
      <c r="N323" s="257"/>
      <c r="O323" s="258"/>
      <c r="P323" s="258"/>
      <c r="Q323" s="258"/>
      <c r="R323" s="258"/>
      <c r="S323" s="258"/>
      <c r="T323" s="258"/>
      <c r="U323" s="258"/>
      <c r="V323" s="258"/>
      <c r="W323" s="258"/>
      <c r="X323" s="259"/>
      <c r="Y323" s="12"/>
      <c r="Z323" s="12"/>
      <c r="AA323" s="12"/>
      <c r="AB323" s="12"/>
      <c r="AC323" s="12"/>
      <c r="AD323" s="12"/>
      <c r="AE323" s="12"/>
      <c r="AT323" s="260" t="s">
        <v>149</v>
      </c>
      <c r="AU323" s="260" t="s">
        <v>85</v>
      </c>
      <c r="AV323" s="12" t="s">
        <v>85</v>
      </c>
      <c r="AW323" s="12" t="s">
        <v>5</v>
      </c>
      <c r="AX323" s="12" t="s">
        <v>77</v>
      </c>
      <c r="AY323" s="260" t="s">
        <v>139</v>
      </c>
    </row>
    <row r="324" s="13" customFormat="1">
      <c r="A324" s="13"/>
      <c r="B324" s="261"/>
      <c r="C324" s="262"/>
      <c r="D324" s="247" t="s">
        <v>149</v>
      </c>
      <c r="E324" s="263" t="s">
        <v>1</v>
      </c>
      <c r="F324" s="264" t="s">
        <v>1185</v>
      </c>
      <c r="G324" s="262"/>
      <c r="H324" s="265">
        <v>240</v>
      </c>
      <c r="I324" s="266"/>
      <c r="J324" s="266"/>
      <c r="K324" s="262"/>
      <c r="L324" s="262"/>
      <c r="M324" s="267"/>
      <c r="N324" s="268"/>
      <c r="O324" s="269"/>
      <c r="P324" s="269"/>
      <c r="Q324" s="269"/>
      <c r="R324" s="269"/>
      <c r="S324" s="269"/>
      <c r="T324" s="269"/>
      <c r="U324" s="269"/>
      <c r="V324" s="269"/>
      <c r="W324" s="269"/>
      <c r="X324" s="270"/>
      <c r="Y324" s="13"/>
      <c r="Z324" s="13"/>
      <c r="AA324" s="13"/>
      <c r="AB324" s="13"/>
      <c r="AC324" s="13"/>
      <c r="AD324" s="13"/>
      <c r="AE324" s="13"/>
      <c r="AT324" s="271" t="s">
        <v>149</v>
      </c>
      <c r="AU324" s="271" t="s">
        <v>85</v>
      </c>
      <c r="AV324" s="13" t="s">
        <v>87</v>
      </c>
      <c r="AW324" s="13" t="s">
        <v>5</v>
      </c>
      <c r="AX324" s="13" t="s">
        <v>77</v>
      </c>
      <c r="AY324" s="271" t="s">
        <v>139</v>
      </c>
    </row>
    <row r="325" s="14" customFormat="1">
      <c r="A325" s="14"/>
      <c r="B325" s="272"/>
      <c r="C325" s="273"/>
      <c r="D325" s="247" t="s">
        <v>149</v>
      </c>
      <c r="E325" s="274" t="s">
        <v>1</v>
      </c>
      <c r="F325" s="275" t="s">
        <v>154</v>
      </c>
      <c r="G325" s="273"/>
      <c r="H325" s="276">
        <v>240</v>
      </c>
      <c r="I325" s="277"/>
      <c r="J325" s="277"/>
      <c r="K325" s="273"/>
      <c r="L325" s="273"/>
      <c r="M325" s="278"/>
      <c r="N325" s="279"/>
      <c r="O325" s="280"/>
      <c r="P325" s="280"/>
      <c r="Q325" s="280"/>
      <c r="R325" s="280"/>
      <c r="S325" s="280"/>
      <c r="T325" s="280"/>
      <c r="U325" s="280"/>
      <c r="V325" s="280"/>
      <c r="W325" s="280"/>
      <c r="X325" s="281"/>
      <c r="Y325" s="14"/>
      <c r="Z325" s="14"/>
      <c r="AA325" s="14"/>
      <c r="AB325" s="14"/>
      <c r="AC325" s="14"/>
      <c r="AD325" s="14"/>
      <c r="AE325" s="14"/>
      <c r="AT325" s="282" t="s">
        <v>149</v>
      </c>
      <c r="AU325" s="282" t="s">
        <v>85</v>
      </c>
      <c r="AV325" s="14" t="s">
        <v>146</v>
      </c>
      <c r="AW325" s="14" t="s">
        <v>5</v>
      </c>
      <c r="AX325" s="14" t="s">
        <v>85</v>
      </c>
      <c r="AY325" s="282" t="s">
        <v>139</v>
      </c>
    </row>
    <row r="326" s="2" customFormat="1" ht="33" customHeight="1">
      <c r="A326" s="37"/>
      <c r="B326" s="38"/>
      <c r="C326" s="283" t="s">
        <v>330</v>
      </c>
      <c r="D326" s="283" t="s">
        <v>409</v>
      </c>
      <c r="E326" s="284" t="s">
        <v>1033</v>
      </c>
      <c r="F326" s="285" t="s">
        <v>1034</v>
      </c>
      <c r="G326" s="286" t="s">
        <v>143</v>
      </c>
      <c r="H326" s="287">
        <v>240</v>
      </c>
      <c r="I326" s="288"/>
      <c r="J326" s="288"/>
      <c r="K326" s="289">
        <f>ROUND(P326*H326,2)</f>
        <v>0</v>
      </c>
      <c r="L326" s="285" t="s">
        <v>144</v>
      </c>
      <c r="M326" s="43"/>
      <c r="N326" s="290" t="s">
        <v>1</v>
      </c>
      <c r="O326" s="241" t="s">
        <v>40</v>
      </c>
      <c r="P326" s="242">
        <f>I326+J326</f>
        <v>0</v>
      </c>
      <c r="Q326" s="242">
        <f>ROUND(I326*H326,2)</f>
        <v>0</v>
      </c>
      <c r="R326" s="242">
        <f>ROUND(J326*H326,2)</f>
        <v>0</v>
      </c>
      <c r="S326" s="90"/>
      <c r="T326" s="243">
        <f>S326*H326</f>
        <v>0</v>
      </c>
      <c r="U326" s="243">
        <v>0</v>
      </c>
      <c r="V326" s="243">
        <f>U326*H326</f>
        <v>0</v>
      </c>
      <c r="W326" s="243">
        <v>0</v>
      </c>
      <c r="X326" s="244">
        <f>W326*H326</f>
        <v>0</v>
      </c>
      <c r="Y326" s="37"/>
      <c r="Z326" s="37"/>
      <c r="AA326" s="37"/>
      <c r="AB326" s="37"/>
      <c r="AC326" s="37"/>
      <c r="AD326" s="37"/>
      <c r="AE326" s="37"/>
      <c r="AR326" s="245" t="s">
        <v>146</v>
      </c>
      <c r="AT326" s="245" t="s">
        <v>409</v>
      </c>
      <c r="AU326" s="245" t="s">
        <v>85</v>
      </c>
      <c r="AY326" s="16" t="s">
        <v>139</v>
      </c>
      <c r="BE326" s="246">
        <f>IF(O326="základní",K326,0)</f>
        <v>0</v>
      </c>
      <c r="BF326" s="246">
        <f>IF(O326="snížená",K326,0)</f>
        <v>0</v>
      </c>
      <c r="BG326" s="246">
        <f>IF(O326="zákl. přenesená",K326,0)</f>
        <v>0</v>
      </c>
      <c r="BH326" s="246">
        <f>IF(O326="sníž. přenesená",K326,0)</f>
        <v>0</v>
      </c>
      <c r="BI326" s="246">
        <f>IF(O326="nulová",K326,0)</f>
        <v>0</v>
      </c>
      <c r="BJ326" s="16" t="s">
        <v>85</v>
      </c>
      <c r="BK326" s="246">
        <f>ROUND(P326*H326,2)</f>
        <v>0</v>
      </c>
      <c r="BL326" s="16" t="s">
        <v>146</v>
      </c>
      <c r="BM326" s="245" t="s">
        <v>1186</v>
      </c>
    </row>
    <row r="327" s="2" customFormat="1">
      <c r="A327" s="37"/>
      <c r="B327" s="38"/>
      <c r="C327" s="39"/>
      <c r="D327" s="247" t="s">
        <v>148</v>
      </c>
      <c r="E327" s="39"/>
      <c r="F327" s="248" t="s">
        <v>1036</v>
      </c>
      <c r="G327" s="39"/>
      <c r="H327" s="39"/>
      <c r="I327" s="144"/>
      <c r="J327" s="144"/>
      <c r="K327" s="39"/>
      <c r="L327" s="39"/>
      <c r="M327" s="43"/>
      <c r="N327" s="249"/>
      <c r="O327" s="250"/>
      <c r="P327" s="90"/>
      <c r="Q327" s="90"/>
      <c r="R327" s="90"/>
      <c r="S327" s="90"/>
      <c r="T327" s="90"/>
      <c r="U327" s="90"/>
      <c r="V327" s="90"/>
      <c r="W327" s="90"/>
      <c r="X327" s="91"/>
      <c r="Y327" s="37"/>
      <c r="Z327" s="37"/>
      <c r="AA327" s="37"/>
      <c r="AB327" s="37"/>
      <c r="AC327" s="37"/>
      <c r="AD327" s="37"/>
      <c r="AE327" s="37"/>
      <c r="AT327" s="16" t="s">
        <v>148</v>
      </c>
      <c r="AU327" s="16" t="s">
        <v>85</v>
      </c>
    </row>
    <row r="328" s="12" customFormat="1">
      <c r="A328" s="12"/>
      <c r="B328" s="251"/>
      <c r="C328" s="252"/>
      <c r="D328" s="247" t="s">
        <v>149</v>
      </c>
      <c r="E328" s="253" t="s">
        <v>1</v>
      </c>
      <c r="F328" s="254" t="s">
        <v>1104</v>
      </c>
      <c r="G328" s="252"/>
      <c r="H328" s="253" t="s">
        <v>1</v>
      </c>
      <c r="I328" s="255"/>
      <c r="J328" s="255"/>
      <c r="K328" s="252"/>
      <c r="L328" s="252"/>
      <c r="M328" s="256"/>
      <c r="N328" s="257"/>
      <c r="O328" s="258"/>
      <c r="P328" s="258"/>
      <c r="Q328" s="258"/>
      <c r="R328" s="258"/>
      <c r="S328" s="258"/>
      <c r="T328" s="258"/>
      <c r="U328" s="258"/>
      <c r="V328" s="258"/>
      <c r="W328" s="258"/>
      <c r="X328" s="259"/>
      <c r="Y328" s="12"/>
      <c r="Z328" s="12"/>
      <c r="AA328" s="12"/>
      <c r="AB328" s="12"/>
      <c r="AC328" s="12"/>
      <c r="AD328" s="12"/>
      <c r="AE328" s="12"/>
      <c r="AT328" s="260" t="s">
        <v>149</v>
      </c>
      <c r="AU328" s="260" t="s">
        <v>85</v>
      </c>
      <c r="AV328" s="12" t="s">
        <v>85</v>
      </c>
      <c r="AW328" s="12" t="s">
        <v>5</v>
      </c>
      <c r="AX328" s="12" t="s">
        <v>77</v>
      </c>
      <c r="AY328" s="260" t="s">
        <v>139</v>
      </c>
    </row>
    <row r="329" s="13" customFormat="1">
      <c r="A329" s="13"/>
      <c r="B329" s="261"/>
      <c r="C329" s="262"/>
      <c r="D329" s="247" t="s">
        <v>149</v>
      </c>
      <c r="E329" s="263" t="s">
        <v>1</v>
      </c>
      <c r="F329" s="264" t="s">
        <v>1185</v>
      </c>
      <c r="G329" s="262"/>
      <c r="H329" s="265">
        <v>240</v>
      </c>
      <c r="I329" s="266"/>
      <c r="J329" s="266"/>
      <c r="K329" s="262"/>
      <c r="L329" s="262"/>
      <c r="M329" s="267"/>
      <c r="N329" s="268"/>
      <c r="O329" s="269"/>
      <c r="P329" s="269"/>
      <c r="Q329" s="269"/>
      <c r="R329" s="269"/>
      <c r="S329" s="269"/>
      <c r="T329" s="269"/>
      <c r="U329" s="269"/>
      <c r="V329" s="269"/>
      <c r="W329" s="269"/>
      <c r="X329" s="270"/>
      <c r="Y329" s="13"/>
      <c r="Z329" s="13"/>
      <c r="AA329" s="13"/>
      <c r="AB329" s="13"/>
      <c r="AC329" s="13"/>
      <c r="AD329" s="13"/>
      <c r="AE329" s="13"/>
      <c r="AT329" s="271" t="s">
        <v>149</v>
      </c>
      <c r="AU329" s="271" t="s">
        <v>85</v>
      </c>
      <c r="AV329" s="13" t="s">
        <v>87</v>
      </c>
      <c r="AW329" s="13" t="s">
        <v>5</v>
      </c>
      <c r="AX329" s="13" t="s">
        <v>77</v>
      </c>
      <c r="AY329" s="271" t="s">
        <v>139</v>
      </c>
    </row>
    <row r="330" s="14" customFormat="1">
      <c r="A330" s="14"/>
      <c r="B330" s="272"/>
      <c r="C330" s="273"/>
      <c r="D330" s="247" t="s">
        <v>149</v>
      </c>
      <c r="E330" s="274" t="s">
        <v>1</v>
      </c>
      <c r="F330" s="275" t="s">
        <v>154</v>
      </c>
      <c r="G330" s="273"/>
      <c r="H330" s="276">
        <v>240</v>
      </c>
      <c r="I330" s="277"/>
      <c r="J330" s="277"/>
      <c r="K330" s="273"/>
      <c r="L330" s="273"/>
      <c r="M330" s="278"/>
      <c r="N330" s="279"/>
      <c r="O330" s="280"/>
      <c r="P330" s="280"/>
      <c r="Q330" s="280"/>
      <c r="R330" s="280"/>
      <c r="S330" s="280"/>
      <c r="T330" s="280"/>
      <c r="U330" s="280"/>
      <c r="V330" s="280"/>
      <c r="W330" s="280"/>
      <c r="X330" s="281"/>
      <c r="Y330" s="14"/>
      <c r="Z330" s="14"/>
      <c r="AA330" s="14"/>
      <c r="AB330" s="14"/>
      <c r="AC330" s="14"/>
      <c r="AD330" s="14"/>
      <c r="AE330" s="14"/>
      <c r="AT330" s="282" t="s">
        <v>149</v>
      </c>
      <c r="AU330" s="282" t="s">
        <v>85</v>
      </c>
      <c r="AV330" s="14" t="s">
        <v>146</v>
      </c>
      <c r="AW330" s="14" t="s">
        <v>5</v>
      </c>
      <c r="AX330" s="14" t="s">
        <v>85</v>
      </c>
      <c r="AY330" s="282" t="s">
        <v>139</v>
      </c>
    </row>
    <row r="331" s="2" customFormat="1" ht="33" customHeight="1">
      <c r="A331" s="37"/>
      <c r="B331" s="38"/>
      <c r="C331" s="283" t="s">
        <v>335</v>
      </c>
      <c r="D331" s="283" t="s">
        <v>409</v>
      </c>
      <c r="E331" s="284" t="s">
        <v>609</v>
      </c>
      <c r="F331" s="285" t="s">
        <v>610</v>
      </c>
      <c r="G331" s="286" t="s">
        <v>143</v>
      </c>
      <c r="H331" s="287">
        <v>240</v>
      </c>
      <c r="I331" s="288"/>
      <c r="J331" s="288"/>
      <c r="K331" s="289">
        <f>ROUND(P331*H331,2)</f>
        <v>0</v>
      </c>
      <c r="L331" s="285" t="s">
        <v>144</v>
      </c>
      <c r="M331" s="43"/>
      <c r="N331" s="290" t="s">
        <v>1</v>
      </c>
      <c r="O331" s="241" t="s">
        <v>40</v>
      </c>
      <c r="P331" s="242">
        <f>I331+J331</f>
        <v>0</v>
      </c>
      <c r="Q331" s="242">
        <f>ROUND(I331*H331,2)</f>
        <v>0</v>
      </c>
      <c r="R331" s="242">
        <f>ROUND(J331*H331,2)</f>
        <v>0</v>
      </c>
      <c r="S331" s="90"/>
      <c r="T331" s="243">
        <f>S331*H331</f>
        <v>0</v>
      </c>
      <c r="U331" s="243">
        <v>0</v>
      </c>
      <c r="V331" s="243">
        <f>U331*H331</f>
        <v>0</v>
      </c>
      <c r="W331" s="243">
        <v>0</v>
      </c>
      <c r="X331" s="244">
        <f>W331*H331</f>
        <v>0</v>
      </c>
      <c r="Y331" s="37"/>
      <c r="Z331" s="37"/>
      <c r="AA331" s="37"/>
      <c r="AB331" s="37"/>
      <c r="AC331" s="37"/>
      <c r="AD331" s="37"/>
      <c r="AE331" s="37"/>
      <c r="AR331" s="245" t="s">
        <v>146</v>
      </c>
      <c r="AT331" s="245" t="s">
        <v>409</v>
      </c>
      <c r="AU331" s="245" t="s">
        <v>85</v>
      </c>
      <c r="AY331" s="16" t="s">
        <v>139</v>
      </c>
      <c r="BE331" s="246">
        <f>IF(O331="základní",K331,0)</f>
        <v>0</v>
      </c>
      <c r="BF331" s="246">
        <f>IF(O331="snížená",K331,0)</f>
        <v>0</v>
      </c>
      <c r="BG331" s="246">
        <f>IF(O331="zákl. přenesená",K331,0)</f>
        <v>0</v>
      </c>
      <c r="BH331" s="246">
        <f>IF(O331="sníž. přenesená",K331,0)</f>
        <v>0</v>
      </c>
      <c r="BI331" s="246">
        <f>IF(O331="nulová",K331,0)</f>
        <v>0</v>
      </c>
      <c r="BJ331" s="16" t="s">
        <v>85</v>
      </c>
      <c r="BK331" s="246">
        <f>ROUND(P331*H331,2)</f>
        <v>0</v>
      </c>
      <c r="BL331" s="16" t="s">
        <v>146</v>
      </c>
      <c r="BM331" s="245" t="s">
        <v>1187</v>
      </c>
    </row>
    <row r="332" s="2" customFormat="1">
      <c r="A332" s="37"/>
      <c r="B332" s="38"/>
      <c r="C332" s="39"/>
      <c r="D332" s="247" t="s">
        <v>148</v>
      </c>
      <c r="E332" s="39"/>
      <c r="F332" s="248" t="s">
        <v>612</v>
      </c>
      <c r="G332" s="39"/>
      <c r="H332" s="39"/>
      <c r="I332" s="144"/>
      <c r="J332" s="144"/>
      <c r="K332" s="39"/>
      <c r="L332" s="39"/>
      <c r="M332" s="43"/>
      <c r="N332" s="249"/>
      <c r="O332" s="250"/>
      <c r="P332" s="90"/>
      <c r="Q332" s="90"/>
      <c r="R332" s="90"/>
      <c r="S332" s="90"/>
      <c r="T332" s="90"/>
      <c r="U332" s="90"/>
      <c r="V332" s="90"/>
      <c r="W332" s="90"/>
      <c r="X332" s="91"/>
      <c r="Y332" s="37"/>
      <c r="Z332" s="37"/>
      <c r="AA332" s="37"/>
      <c r="AB332" s="37"/>
      <c r="AC332" s="37"/>
      <c r="AD332" s="37"/>
      <c r="AE332" s="37"/>
      <c r="AT332" s="16" t="s">
        <v>148</v>
      </c>
      <c r="AU332" s="16" t="s">
        <v>85</v>
      </c>
    </row>
    <row r="333" s="12" customFormat="1">
      <c r="A333" s="12"/>
      <c r="B333" s="251"/>
      <c r="C333" s="252"/>
      <c r="D333" s="247" t="s">
        <v>149</v>
      </c>
      <c r="E333" s="253" t="s">
        <v>1</v>
      </c>
      <c r="F333" s="254" t="s">
        <v>1102</v>
      </c>
      <c r="G333" s="252"/>
      <c r="H333" s="253" t="s">
        <v>1</v>
      </c>
      <c r="I333" s="255"/>
      <c r="J333" s="255"/>
      <c r="K333" s="252"/>
      <c r="L333" s="252"/>
      <c r="M333" s="256"/>
      <c r="N333" s="257"/>
      <c r="O333" s="258"/>
      <c r="P333" s="258"/>
      <c r="Q333" s="258"/>
      <c r="R333" s="258"/>
      <c r="S333" s="258"/>
      <c r="T333" s="258"/>
      <c r="U333" s="258"/>
      <c r="V333" s="258"/>
      <c r="W333" s="258"/>
      <c r="X333" s="259"/>
      <c r="Y333" s="12"/>
      <c r="Z333" s="12"/>
      <c r="AA333" s="12"/>
      <c r="AB333" s="12"/>
      <c r="AC333" s="12"/>
      <c r="AD333" s="12"/>
      <c r="AE333" s="12"/>
      <c r="AT333" s="260" t="s">
        <v>149</v>
      </c>
      <c r="AU333" s="260" t="s">
        <v>85</v>
      </c>
      <c r="AV333" s="12" t="s">
        <v>85</v>
      </c>
      <c r="AW333" s="12" t="s">
        <v>5</v>
      </c>
      <c r="AX333" s="12" t="s">
        <v>77</v>
      </c>
      <c r="AY333" s="260" t="s">
        <v>139</v>
      </c>
    </row>
    <row r="334" s="13" customFormat="1">
      <c r="A334" s="13"/>
      <c r="B334" s="261"/>
      <c r="C334" s="262"/>
      <c r="D334" s="247" t="s">
        <v>149</v>
      </c>
      <c r="E334" s="263" t="s">
        <v>1</v>
      </c>
      <c r="F334" s="264" t="s">
        <v>1185</v>
      </c>
      <c r="G334" s="262"/>
      <c r="H334" s="265">
        <v>240</v>
      </c>
      <c r="I334" s="266"/>
      <c r="J334" s="266"/>
      <c r="K334" s="262"/>
      <c r="L334" s="262"/>
      <c r="M334" s="267"/>
      <c r="N334" s="268"/>
      <c r="O334" s="269"/>
      <c r="P334" s="269"/>
      <c r="Q334" s="269"/>
      <c r="R334" s="269"/>
      <c r="S334" s="269"/>
      <c r="T334" s="269"/>
      <c r="U334" s="269"/>
      <c r="V334" s="269"/>
      <c r="W334" s="269"/>
      <c r="X334" s="270"/>
      <c r="Y334" s="13"/>
      <c r="Z334" s="13"/>
      <c r="AA334" s="13"/>
      <c r="AB334" s="13"/>
      <c r="AC334" s="13"/>
      <c r="AD334" s="13"/>
      <c r="AE334" s="13"/>
      <c r="AT334" s="271" t="s">
        <v>149</v>
      </c>
      <c r="AU334" s="271" t="s">
        <v>85</v>
      </c>
      <c r="AV334" s="13" t="s">
        <v>87</v>
      </c>
      <c r="AW334" s="13" t="s">
        <v>5</v>
      </c>
      <c r="AX334" s="13" t="s">
        <v>77</v>
      </c>
      <c r="AY334" s="271" t="s">
        <v>139</v>
      </c>
    </row>
    <row r="335" s="14" customFormat="1">
      <c r="A335" s="14"/>
      <c r="B335" s="272"/>
      <c r="C335" s="273"/>
      <c r="D335" s="247" t="s">
        <v>149</v>
      </c>
      <c r="E335" s="274" t="s">
        <v>1</v>
      </c>
      <c r="F335" s="275" t="s">
        <v>154</v>
      </c>
      <c r="G335" s="273"/>
      <c r="H335" s="276">
        <v>240</v>
      </c>
      <c r="I335" s="277"/>
      <c r="J335" s="277"/>
      <c r="K335" s="273"/>
      <c r="L335" s="273"/>
      <c r="M335" s="278"/>
      <c r="N335" s="279"/>
      <c r="O335" s="280"/>
      <c r="P335" s="280"/>
      <c r="Q335" s="280"/>
      <c r="R335" s="280"/>
      <c r="S335" s="280"/>
      <c r="T335" s="280"/>
      <c r="U335" s="280"/>
      <c r="V335" s="280"/>
      <c r="W335" s="280"/>
      <c r="X335" s="281"/>
      <c r="Y335" s="14"/>
      <c r="Z335" s="14"/>
      <c r="AA335" s="14"/>
      <c r="AB335" s="14"/>
      <c r="AC335" s="14"/>
      <c r="AD335" s="14"/>
      <c r="AE335" s="14"/>
      <c r="AT335" s="282" t="s">
        <v>149</v>
      </c>
      <c r="AU335" s="282" t="s">
        <v>85</v>
      </c>
      <c r="AV335" s="14" t="s">
        <v>146</v>
      </c>
      <c r="AW335" s="14" t="s">
        <v>5</v>
      </c>
      <c r="AX335" s="14" t="s">
        <v>85</v>
      </c>
      <c r="AY335" s="282" t="s">
        <v>139</v>
      </c>
    </row>
    <row r="336" s="2" customFormat="1" ht="33" customHeight="1">
      <c r="A336" s="37"/>
      <c r="B336" s="38"/>
      <c r="C336" s="283" t="s">
        <v>343</v>
      </c>
      <c r="D336" s="283" t="s">
        <v>409</v>
      </c>
      <c r="E336" s="284" t="s">
        <v>1037</v>
      </c>
      <c r="F336" s="285" t="s">
        <v>1038</v>
      </c>
      <c r="G336" s="286" t="s">
        <v>143</v>
      </c>
      <c r="H336" s="287">
        <v>240</v>
      </c>
      <c r="I336" s="288"/>
      <c r="J336" s="288"/>
      <c r="K336" s="289">
        <f>ROUND(P336*H336,2)</f>
        <v>0</v>
      </c>
      <c r="L336" s="285" t="s">
        <v>144</v>
      </c>
      <c r="M336" s="43"/>
      <c r="N336" s="290" t="s">
        <v>1</v>
      </c>
      <c r="O336" s="241" t="s">
        <v>40</v>
      </c>
      <c r="P336" s="242">
        <f>I336+J336</f>
        <v>0</v>
      </c>
      <c r="Q336" s="242">
        <f>ROUND(I336*H336,2)</f>
        <v>0</v>
      </c>
      <c r="R336" s="242">
        <f>ROUND(J336*H336,2)</f>
        <v>0</v>
      </c>
      <c r="S336" s="90"/>
      <c r="T336" s="243">
        <f>S336*H336</f>
        <v>0</v>
      </c>
      <c r="U336" s="243">
        <v>0</v>
      </c>
      <c r="V336" s="243">
        <f>U336*H336</f>
        <v>0</v>
      </c>
      <c r="W336" s="243">
        <v>0</v>
      </c>
      <c r="X336" s="244">
        <f>W336*H336</f>
        <v>0</v>
      </c>
      <c r="Y336" s="37"/>
      <c r="Z336" s="37"/>
      <c r="AA336" s="37"/>
      <c r="AB336" s="37"/>
      <c r="AC336" s="37"/>
      <c r="AD336" s="37"/>
      <c r="AE336" s="37"/>
      <c r="AR336" s="245" t="s">
        <v>146</v>
      </c>
      <c r="AT336" s="245" t="s">
        <v>409</v>
      </c>
      <c r="AU336" s="245" t="s">
        <v>85</v>
      </c>
      <c r="AY336" s="16" t="s">
        <v>139</v>
      </c>
      <c r="BE336" s="246">
        <f>IF(O336="základní",K336,0)</f>
        <v>0</v>
      </c>
      <c r="BF336" s="246">
        <f>IF(O336="snížená",K336,0)</f>
        <v>0</v>
      </c>
      <c r="BG336" s="246">
        <f>IF(O336="zákl. přenesená",K336,0)</f>
        <v>0</v>
      </c>
      <c r="BH336" s="246">
        <f>IF(O336="sníž. přenesená",K336,0)</f>
        <v>0</v>
      </c>
      <c r="BI336" s="246">
        <f>IF(O336="nulová",K336,0)</f>
        <v>0</v>
      </c>
      <c r="BJ336" s="16" t="s">
        <v>85</v>
      </c>
      <c r="BK336" s="246">
        <f>ROUND(P336*H336,2)</f>
        <v>0</v>
      </c>
      <c r="BL336" s="16" t="s">
        <v>146</v>
      </c>
      <c r="BM336" s="245" t="s">
        <v>1188</v>
      </c>
    </row>
    <row r="337" s="2" customFormat="1">
      <c r="A337" s="37"/>
      <c r="B337" s="38"/>
      <c r="C337" s="39"/>
      <c r="D337" s="247" t="s">
        <v>148</v>
      </c>
      <c r="E337" s="39"/>
      <c r="F337" s="248" t="s">
        <v>1040</v>
      </c>
      <c r="G337" s="39"/>
      <c r="H337" s="39"/>
      <c r="I337" s="144"/>
      <c r="J337" s="144"/>
      <c r="K337" s="39"/>
      <c r="L337" s="39"/>
      <c r="M337" s="43"/>
      <c r="N337" s="249"/>
      <c r="O337" s="250"/>
      <c r="P337" s="90"/>
      <c r="Q337" s="90"/>
      <c r="R337" s="90"/>
      <c r="S337" s="90"/>
      <c r="T337" s="90"/>
      <c r="U337" s="90"/>
      <c r="V337" s="90"/>
      <c r="W337" s="90"/>
      <c r="X337" s="91"/>
      <c r="Y337" s="37"/>
      <c r="Z337" s="37"/>
      <c r="AA337" s="37"/>
      <c r="AB337" s="37"/>
      <c r="AC337" s="37"/>
      <c r="AD337" s="37"/>
      <c r="AE337" s="37"/>
      <c r="AT337" s="16" t="s">
        <v>148</v>
      </c>
      <c r="AU337" s="16" t="s">
        <v>85</v>
      </c>
    </row>
    <row r="338" s="12" customFormat="1">
      <c r="A338" s="12"/>
      <c r="B338" s="251"/>
      <c r="C338" s="252"/>
      <c r="D338" s="247" t="s">
        <v>149</v>
      </c>
      <c r="E338" s="253" t="s">
        <v>1</v>
      </c>
      <c r="F338" s="254" t="s">
        <v>1104</v>
      </c>
      <c r="G338" s="252"/>
      <c r="H338" s="253" t="s">
        <v>1</v>
      </c>
      <c r="I338" s="255"/>
      <c r="J338" s="255"/>
      <c r="K338" s="252"/>
      <c r="L338" s="252"/>
      <c r="M338" s="256"/>
      <c r="N338" s="257"/>
      <c r="O338" s="258"/>
      <c r="P338" s="258"/>
      <c r="Q338" s="258"/>
      <c r="R338" s="258"/>
      <c r="S338" s="258"/>
      <c r="T338" s="258"/>
      <c r="U338" s="258"/>
      <c r="V338" s="258"/>
      <c r="W338" s="258"/>
      <c r="X338" s="259"/>
      <c r="Y338" s="12"/>
      <c r="Z338" s="12"/>
      <c r="AA338" s="12"/>
      <c r="AB338" s="12"/>
      <c r="AC338" s="12"/>
      <c r="AD338" s="12"/>
      <c r="AE338" s="12"/>
      <c r="AT338" s="260" t="s">
        <v>149</v>
      </c>
      <c r="AU338" s="260" t="s">
        <v>85</v>
      </c>
      <c r="AV338" s="12" t="s">
        <v>85</v>
      </c>
      <c r="AW338" s="12" t="s">
        <v>5</v>
      </c>
      <c r="AX338" s="12" t="s">
        <v>77</v>
      </c>
      <c r="AY338" s="260" t="s">
        <v>139</v>
      </c>
    </row>
    <row r="339" s="13" customFormat="1">
      <c r="A339" s="13"/>
      <c r="B339" s="261"/>
      <c r="C339" s="262"/>
      <c r="D339" s="247" t="s">
        <v>149</v>
      </c>
      <c r="E339" s="263" t="s">
        <v>1</v>
      </c>
      <c r="F339" s="264" t="s">
        <v>1185</v>
      </c>
      <c r="G339" s="262"/>
      <c r="H339" s="265">
        <v>240</v>
      </c>
      <c r="I339" s="266"/>
      <c r="J339" s="266"/>
      <c r="K339" s="262"/>
      <c r="L339" s="262"/>
      <c r="M339" s="267"/>
      <c r="N339" s="268"/>
      <c r="O339" s="269"/>
      <c r="P339" s="269"/>
      <c r="Q339" s="269"/>
      <c r="R339" s="269"/>
      <c r="S339" s="269"/>
      <c r="T339" s="269"/>
      <c r="U339" s="269"/>
      <c r="V339" s="269"/>
      <c r="W339" s="269"/>
      <c r="X339" s="270"/>
      <c r="Y339" s="13"/>
      <c r="Z339" s="13"/>
      <c r="AA339" s="13"/>
      <c r="AB339" s="13"/>
      <c r="AC339" s="13"/>
      <c r="AD339" s="13"/>
      <c r="AE339" s="13"/>
      <c r="AT339" s="271" t="s">
        <v>149</v>
      </c>
      <c r="AU339" s="271" t="s">
        <v>85</v>
      </c>
      <c r="AV339" s="13" t="s">
        <v>87</v>
      </c>
      <c r="AW339" s="13" t="s">
        <v>5</v>
      </c>
      <c r="AX339" s="13" t="s">
        <v>77</v>
      </c>
      <c r="AY339" s="271" t="s">
        <v>139</v>
      </c>
    </row>
    <row r="340" s="14" customFormat="1">
      <c r="A340" s="14"/>
      <c r="B340" s="272"/>
      <c r="C340" s="273"/>
      <c r="D340" s="247" t="s">
        <v>149</v>
      </c>
      <c r="E340" s="274" t="s">
        <v>1</v>
      </c>
      <c r="F340" s="275" t="s">
        <v>154</v>
      </c>
      <c r="G340" s="273"/>
      <c r="H340" s="276">
        <v>240</v>
      </c>
      <c r="I340" s="277"/>
      <c r="J340" s="277"/>
      <c r="K340" s="273"/>
      <c r="L340" s="273"/>
      <c r="M340" s="278"/>
      <c r="N340" s="279"/>
      <c r="O340" s="280"/>
      <c r="P340" s="280"/>
      <c r="Q340" s="280"/>
      <c r="R340" s="280"/>
      <c r="S340" s="280"/>
      <c r="T340" s="280"/>
      <c r="U340" s="280"/>
      <c r="V340" s="280"/>
      <c r="W340" s="280"/>
      <c r="X340" s="281"/>
      <c r="Y340" s="14"/>
      <c r="Z340" s="14"/>
      <c r="AA340" s="14"/>
      <c r="AB340" s="14"/>
      <c r="AC340" s="14"/>
      <c r="AD340" s="14"/>
      <c r="AE340" s="14"/>
      <c r="AT340" s="282" t="s">
        <v>149</v>
      </c>
      <c r="AU340" s="282" t="s">
        <v>85</v>
      </c>
      <c r="AV340" s="14" t="s">
        <v>146</v>
      </c>
      <c r="AW340" s="14" t="s">
        <v>5</v>
      </c>
      <c r="AX340" s="14" t="s">
        <v>85</v>
      </c>
      <c r="AY340" s="282" t="s">
        <v>139</v>
      </c>
    </row>
    <row r="341" s="2" customFormat="1" ht="21.75" customHeight="1">
      <c r="A341" s="37"/>
      <c r="B341" s="38"/>
      <c r="C341" s="283" t="s">
        <v>347</v>
      </c>
      <c r="D341" s="283" t="s">
        <v>409</v>
      </c>
      <c r="E341" s="284" t="s">
        <v>1189</v>
      </c>
      <c r="F341" s="285" t="s">
        <v>1190</v>
      </c>
      <c r="G341" s="286" t="s">
        <v>143</v>
      </c>
      <c r="H341" s="287">
        <v>12</v>
      </c>
      <c r="I341" s="288"/>
      <c r="J341" s="288"/>
      <c r="K341" s="289">
        <f>ROUND(P341*H341,2)</f>
        <v>0</v>
      </c>
      <c r="L341" s="285" t="s">
        <v>144</v>
      </c>
      <c r="M341" s="43"/>
      <c r="N341" s="290" t="s">
        <v>1</v>
      </c>
      <c r="O341" s="241" t="s">
        <v>40</v>
      </c>
      <c r="P341" s="242">
        <f>I341+J341</f>
        <v>0</v>
      </c>
      <c r="Q341" s="242">
        <f>ROUND(I341*H341,2)</f>
        <v>0</v>
      </c>
      <c r="R341" s="242">
        <f>ROUND(J341*H341,2)</f>
        <v>0</v>
      </c>
      <c r="S341" s="90"/>
      <c r="T341" s="243">
        <f>S341*H341</f>
        <v>0</v>
      </c>
      <c r="U341" s="243">
        <v>0</v>
      </c>
      <c r="V341" s="243">
        <f>U341*H341</f>
        <v>0</v>
      </c>
      <c r="W341" s="243">
        <v>0</v>
      </c>
      <c r="X341" s="244">
        <f>W341*H341</f>
        <v>0</v>
      </c>
      <c r="Y341" s="37"/>
      <c r="Z341" s="37"/>
      <c r="AA341" s="37"/>
      <c r="AB341" s="37"/>
      <c r="AC341" s="37"/>
      <c r="AD341" s="37"/>
      <c r="AE341" s="37"/>
      <c r="AR341" s="245" t="s">
        <v>146</v>
      </c>
      <c r="AT341" s="245" t="s">
        <v>409</v>
      </c>
      <c r="AU341" s="245" t="s">
        <v>85</v>
      </c>
      <c r="AY341" s="16" t="s">
        <v>139</v>
      </c>
      <c r="BE341" s="246">
        <f>IF(O341="základní",K341,0)</f>
        <v>0</v>
      </c>
      <c r="BF341" s="246">
        <f>IF(O341="snížená",K341,0)</f>
        <v>0</v>
      </c>
      <c r="BG341" s="246">
        <f>IF(O341="zákl. přenesená",K341,0)</f>
        <v>0</v>
      </c>
      <c r="BH341" s="246">
        <f>IF(O341="sníž. přenesená",K341,0)</f>
        <v>0</v>
      </c>
      <c r="BI341" s="246">
        <f>IF(O341="nulová",K341,0)</f>
        <v>0</v>
      </c>
      <c r="BJ341" s="16" t="s">
        <v>85</v>
      </c>
      <c r="BK341" s="246">
        <f>ROUND(P341*H341,2)</f>
        <v>0</v>
      </c>
      <c r="BL341" s="16" t="s">
        <v>146</v>
      </c>
      <c r="BM341" s="245" t="s">
        <v>1191</v>
      </c>
    </row>
    <row r="342" s="2" customFormat="1">
      <c r="A342" s="37"/>
      <c r="B342" s="38"/>
      <c r="C342" s="39"/>
      <c r="D342" s="247" t="s">
        <v>148</v>
      </c>
      <c r="E342" s="39"/>
      <c r="F342" s="248" t="s">
        <v>1192</v>
      </c>
      <c r="G342" s="39"/>
      <c r="H342" s="39"/>
      <c r="I342" s="144"/>
      <c r="J342" s="144"/>
      <c r="K342" s="39"/>
      <c r="L342" s="39"/>
      <c r="M342" s="43"/>
      <c r="N342" s="249"/>
      <c r="O342" s="250"/>
      <c r="P342" s="90"/>
      <c r="Q342" s="90"/>
      <c r="R342" s="90"/>
      <c r="S342" s="90"/>
      <c r="T342" s="90"/>
      <c r="U342" s="90"/>
      <c r="V342" s="90"/>
      <c r="W342" s="90"/>
      <c r="X342" s="91"/>
      <c r="Y342" s="37"/>
      <c r="Z342" s="37"/>
      <c r="AA342" s="37"/>
      <c r="AB342" s="37"/>
      <c r="AC342" s="37"/>
      <c r="AD342" s="37"/>
      <c r="AE342" s="37"/>
      <c r="AT342" s="16" t="s">
        <v>148</v>
      </c>
      <c r="AU342" s="16" t="s">
        <v>85</v>
      </c>
    </row>
    <row r="343" s="12" customFormat="1">
      <c r="A343" s="12"/>
      <c r="B343" s="251"/>
      <c r="C343" s="252"/>
      <c r="D343" s="247" t="s">
        <v>149</v>
      </c>
      <c r="E343" s="253" t="s">
        <v>1</v>
      </c>
      <c r="F343" s="254" t="s">
        <v>1102</v>
      </c>
      <c r="G343" s="252"/>
      <c r="H343" s="253" t="s">
        <v>1</v>
      </c>
      <c r="I343" s="255"/>
      <c r="J343" s="255"/>
      <c r="K343" s="252"/>
      <c r="L343" s="252"/>
      <c r="M343" s="256"/>
      <c r="N343" s="257"/>
      <c r="O343" s="258"/>
      <c r="P343" s="258"/>
      <c r="Q343" s="258"/>
      <c r="R343" s="258"/>
      <c r="S343" s="258"/>
      <c r="T343" s="258"/>
      <c r="U343" s="258"/>
      <c r="V343" s="258"/>
      <c r="W343" s="258"/>
      <c r="X343" s="259"/>
      <c r="Y343" s="12"/>
      <c r="Z343" s="12"/>
      <c r="AA343" s="12"/>
      <c r="AB343" s="12"/>
      <c r="AC343" s="12"/>
      <c r="AD343" s="12"/>
      <c r="AE343" s="12"/>
      <c r="AT343" s="260" t="s">
        <v>149</v>
      </c>
      <c r="AU343" s="260" t="s">
        <v>85</v>
      </c>
      <c r="AV343" s="12" t="s">
        <v>85</v>
      </c>
      <c r="AW343" s="12" t="s">
        <v>5</v>
      </c>
      <c r="AX343" s="12" t="s">
        <v>77</v>
      </c>
      <c r="AY343" s="260" t="s">
        <v>139</v>
      </c>
    </row>
    <row r="344" s="13" customFormat="1">
      <c r="A344" s="13"/>
      <c r="B344" s="261"/>
      <c r="C344" s="262"/>
      <c r="D344" s="247" t="s">
        <v>149</v>
      </c>
      <c r="E344" s="263" t="s">
        <v>1</v>
      </c>
      <c r="F344" s="264" t="s">
        <v>193</v>
      </c>
      <c r="G344" s="262"/>
      <c r="H344" s="265">
        <v>6</v>
      </c>
      <c r="I344" s="266"/>
      <c r="J344" s="266"/>
      <c r="K344" s="262"/>
      <c r="L344" s="262"/>
      <c r="M344" s="267"/>
      <c r="N344" s="268"/>
      <c r="O344" s="269"/>
      <c r="P344" s="269"/>
      <c r="Q344" s="269"/>
      <c r="R344" s="269"/>
      <c r="S344" s="269"/>
      <c r="T344" s="269"/>
      <c r="U344" s="269"/>
      <c r="V344" s="269"/>
      <c r="W344" s="269"/>
      <c r="X344" s="270"/>
      <c r="Y344" s="13"/>
      <c r="Z344" s="13"/>
      <c r="AA344" s="13"/>
      <c r="AB344" s="13"/>
      <c r="AC344" s="13"/>
      <c r="AD344" s="13"/>
      <c r="AE344" s="13"/>
      <c r="AT344" s="271" t="s">
        <v>149</v>
      </c>
      <c r="AU344" s="271" t="s">
        <v>85</v>
      </c>
      <c r="AV344" s="13" t="s">
        <v>87</v>
      </c>
      <c r="AW344" s="13" t="s">
        <v>5</v>
      </c>
      <c r="AX344" s="13" t="s">
        <v>77</v>
      </c>
      <c r="AY344" s="271" t="s">
        <v>139</v>
      </c>
    </row>
    <row r="345" s="12" customFormat="1">
      <c r="A345" s="12"/>
      <c r="B345" s="251"/>
      <c r="C345" s="252"/>
      <c r="D345" s="247" t="s">
        <v>149</v>
      </c>
      <c r="E345" s="253" t="s">
        <v>1</v>
      </c>
      <c r="F345" s="254" t="s">
        <v>1104</v>
      </c>
      <c r="G345" s="252"/>
      <c r="H345" s="253" t="s">
        <v>1</v>
      </c>
      <c r="I345" s="255"/>
      <c r="J345" s="255"/>
      <c r="K345" s="252"/>
      <c r="L345" s="252"/>
      <c r="M345" s="256"/>
      <c r="N345" s="257"/>
      <c r="O345" s="258"/>
      <c r="P345" s="258"/>
      <c r="Q345" s="258"/>
      <c r="R345" s="258"/>
      <c r="S345" s="258"/>
      <c r="T345" s="258"/>
      <c r="U345" s="258"/>
      <c r="V345" s="258"/>
      <c r="W345" s="258"/>
      <c r="X345" s="259"/>
      <c r="Y345" s="12"/>
      <c r="Z345" s="12"/>
      <c r="AA345" s="12"/>
      <c r="AB345" s="12"/>
      <c r="AC345" s="12"/>
      <c r="AD345" s="12"/>
      <c r="AE345" s="12"/>
      <c r="AT345" s="260" t="s">
        <v>149</v>
      </c>
      <c r="AU345" s="260" t="s">
        <v>85</v>
      </c>
      <c r="AV345" s="12" t="s">
        <v>85</v>
      </c>
      <c r="AW345" s="12" t="s">
        <v>5</v>
      </c>
      <c r="AX345" s="12" t="s">
        <v>77</v>
      </c>
      <c r="AY345" s="260" t="s">
        <v>139</v>
      </c>
    </row>
    <row r="346" s="13" customFormat="1">
      <c r="A346" s="13"/>
      <c r="B346" s="261"/>
      <c r="C346" s="262"/>
      <c r="D346" s="247" t="s">
        <v>149</v>
      </c>
      <c r="E346" s="263" t="s">
        <v>1</v>
      </c>
      <c r="F346" s="264" t="s">
        <v>193</v>
      </c>
      <c r="G346" s="262"/>
      <c r="H346" s="265">
        <v>6</v>
      </c>
      <c r="I346" s="266"/>
      <c r="J346" s="266"/>
      <c r="K346" s="262"/>
      <c r="L346" s="262"/>
      <c r="M346" s="267"/>
      <c r="N346" s="268"/>
      <c r="O346" s="269"/>
      <c r="P346" s="269"/>
      <c r="Q346" s="269"/>
      <c r="R346" s="269"/>
      <c r="S346" s="269"/>
      <c r="T346" s="269"/>
      <c r="U346" s="269"/>
      <c r="V346" s="269"/>
      <c r="W346" s="269"/>
      <c r="X346" s="270"/>
      <c r="Y346" s="13"/>
      <c r="Z346" s="13"/>
      <c r="AA346" s="13"/>
      <c r="AB346" s="13"/>
      <c r="AC346" s="13"/>
      <c r="AD346" s="13"/>
      <c r="AE346" s="13"/>
      <c r="AT346" s="271" t="s">
        <v>149</v>
      </c>
      <c r="AU346" s="271" t="s">
        <v>85</v>
      </c>
      <c r="AV346" s="13" t="s">
        <v>87</v>
      </c>
      <c r="AW346" s="13" t="s">
        <v>5</v>
      </c>
      <c r="AX346" s="13" t="s">
        <v>77</v>
      </c>
      <c r="AY346" s="271" t="s">
        <v>139</v>
      </c>
    </row>
    <row r="347" s="14" customFormat="1">
      <c r="A347" s="14"/>
      <c r="B347" s="272"/>
      <c r="C347" s="273"/>
      <c r="D347" s="247" t="s">
        <v>149</v>
      </c>
      <c r="E347" s="274" t="s">
        <v>1</v>
      </c>
      <c r="F347" s="275" t="s">
        <v>154</v>
      </c>
      <c r="G347" s="273"/>
      <c r="H347" s="276">
        <v>12</v>
      </c>
      <c r="I347" s="277"/>
      <c r="J347" s="277"/>
      <c r="K347" s="273"/>
      <c r="L347" s="273"/>
      <c r="M347" s="278"/>
      <c r="N347" s="279"/>
      <c r="O347" s="280"/>
      <c r="P347" s="280"/>
      <c r="Q347" s="280"/>
      <c r="R347" s="280"/>
      <c r="S347" s="280"/>
      <c r="T347" s="280"/>
      <c r="U347" s="280"/>
      <c r="V347" s="280"/>
      <c r="W347" s="280"/>
      <c r="X347" s="281"/>
      <c r="Y347" s="14"/>
      <c r="Z347" s="14"/>
      <c r="AA347" s="14"/>
      <c r="AB347" s="14"/>
      <c r="AC347" s="14"/>
      <c r="AD347" s="14"/>
      <c r="AE347" s="14"/>
      <c r="AT347" s="282" t="s">
        <v>149</v>
      </c>
      <c r="AU347" s="282" t="s">
        <v>85</v>
      </c>
      <c r="AV347" s="14" t="s">
        <v>146</v>
      </c>
      <c r="AW347" s="14" t="s">
        <v>5</v>
      </c>
      <c r="AX347" s="14" t="s">
        <v>85</v>
      </c>
      <c r="AY347" s="282" t="s">
        <v>139</v>
      </c>
    </row>
    <row r="348" s="2" customFormat="1" ht="21.75" customHeight="1">
      <c r="A348" s="37"/>
      <c r="B348" s="38"/>
      <c r="C348" s="283" t="s">
        <v>353</v>
      </c>
      <c r="D348" s="283" t="s">
        <v>409</v>
      </c>
      <c r="E348" s="284" t="s">
        <v>1193</v>
      </c>
      <c r="F348" s="285" t="s">
        <v>1194</v>
      </c>
      <c r="G348" s="286" t="s">
        <v>143</v>
      </c>
      <c r="H348" s="287">
        <v>12</v>
      </c>
      <c r="I348" s="288"/>
      <c r="J348" s="288"/>
      <c r="K348" s="289">
        <f>ROUND(P348*H348,2)</f>
        <v>0</v>
      </c>
      <c r="L348" s="285" t="s">
        <v>144</v>
      </c>
      <c r="M348" s="43"/>
      <c r="N348" s="290" t="s">
        <v>1</v>
      </c>
      <c r="O348" s="241" t="s">
        <v>40</v>
      </c>
      <c r="P348" s="242">
        <f>I348+J348</f>
        <v>0</v>
      </c>
      <c r="Q348" s="242">
        <f>ROUND(I348*H348,2)</f>
        <v>0</v>
      </c>
      <c r="R348" s="242">
        <f>ROUND(J348*H348,2)</f>
        <v>0</v>
      </c>
      <c r="S348" s="90"/>
      <c r="T348" s="243">
        <f>S348*H348</f>
        <v>0</v>
      </c>
      <c r="U348" s="243">
        <v>0</v>
      </c>
      <c r="V348" s="243">
        <f>U348*H348</f>
        <v>0</v>
      </c>
      <c r="W348" s="243">
        <v>0</v>
      </c>
      <c r="X348" s="244">
        <f>W348*H348</f>
        <v>0</v>
      </c>
      <c r="Y348" s="37"/>
      <c r="Z348" s="37"/>
      <c r="AA348" s="37"/>
      <c r="AB348" s="37"/>
      <c r="AC348" s="37"/>
      <c r="AD348" s="37"/>
      <c r="AE348" s="37"/>
      <c r="AR348" s="245" t="s">
        <v>146</v>
      </c>
      <c r="AT348" s="245" t="s">
        <v>409</v>
      </c>
      <c r="AU348" s="245" t="s">
        <v>85</v>
      </c>
      <c r="AY348" s="16" t="s">
        <v>139</v>
      </c>
      <c r="BE348" s="246">
        <f>IF(O348="základní",K348,0)</f>
        <v>0</v>
      </c>
      <c r="BF348" s="246">
        <f>IF(O348="snížená",K348,0)</f>
        <v>0</v>
      </c>
      <c r="BG348" s="246">
        <f>IF(O348="zákl. přenesená",K348,0)</f>
        <v>0</v>
      </c>
      <c r="BH348" s="246">
        <f>IF(O348="sníž. přenesená",K348,0)</f>
        <v>0</v>
      </c>
      <c r="BI348" s="246">
        <f>IF(O348="nulová",K348,0)</f>
        <v>0</v>
      </c>
      <c r="BJ348" s="16" t="s">
        <v>85</v>
      </c>
      <c r="BK348" s="246">
        <f>ROUND(P348*H348,2)</f>
        <v>0</v>
      </c>
      <c r="BL348" s="16" t="s">
        <v>146</v>
      </c>
      <c r="BM348" s="245" t="s">
        <v>1195</v>
      </c>
    </row>
    <row r="349" s="2" customFormat="1">
      <c r="A349" s="37"/>
      <c r="B349" s="38"/>
      <c r="C349" s="39"/>
      <c r="D349" s="247" t="s">
        <v>148</v>
      </c>
      <c r="E349" s="39"/>
      <c r="F349" s="248" t="s">
        <v>1196</v>
      </c>
      <c r="G349" s="39"/>
      <c r="H349" s="39"/>
      <c r="I349" s="144"/>
      <c r="J349" s="144"/>
      <c r="K349" s="39"/>
      <c r="L349" s="39"/>
      <c r="M349" s="43"/>
      <c r="N349" s="249"/>
      <c r="O349" s="250"/>
      <c r="P349" s="90"/>
      <c r="Q349" s="90"/>
      <c r="R349" s="90"/>
      <c r="S349" s="90"/>
      <c r="T349" s="90"/>
      <c r="U349" s="90"/>
      <c r="V349" s="90"/>
      <c r="W349" s="90"/>
      <c r="X349" s="91"/>
      <c r="Y349" s="37"/>
      <c r="Z349" s="37"/>
      <c r="AA349" s="37"/>
      <c r="AB349" s="37"/>
      <c r="AC349" s="37"/>
      <c r="AD349" s="37"/>
      <c r="AE349" s="37"/>
      <c r="AT349" s="16" t="s">
        <v>148</v>
      </c>
      <c r="AU349" s="16" t="s">
        <v>85</v>
      </c>
    </row>
    <row r="350" s="12" customFormat="1">
      <c r="A350" s="12"/>
      <c r="B350" s="251"/>
      <c r="C350" s="252"/>
      <c r="D350" s="247" t="s">
        <v>149</v>
      </c>
      <c r="E350" s="253" t="s">
        <v>1</v>
      </c>
      <c r="F350" s="254" t="s">
        <v>1102</v>
      </c>
      <c r="G350" s="252"/>
      <c r="H350" s="253" t="s">
        <v>1</v>
      </c>
      <c r="I350" s="255"/>
      <c r="J350" s="255"/>
      <c r="K350" s="252"/>
      <c r="L350" s="252"/>
      <c r="M350" s="256"/>
      <c r="N350" s="257"/>
      <c r="O350" s="258"/>
      <c r="P350" s="258"/>
      <c r="Q350" s="258"/>
      <c r="R350" s="258"/>
      <c r="S350" s="258"/>
      <c r="T350" s="258"/>
      <c r="U350" s="258"/>
      <c r="V350" s="258"/>
      <c r="W350" s="258"/>
      <c r="X350" s="259"/>
      <c r="Y350" s="12"/>
      <c r="Z350" s="12"/>
      <c r="AA350" s="12"/>
      <c r="AB350" s="12"/>
      <c r="AC350" s="12"/>
      <c r="AD350" s="12"/>
      <c r="AE350" s="12"/>
      <c r="AT350" s="260" t="s">
        <v>149</v>
      </c>
      <c r="AU350" s="260" t="s">
        <v>85</v>
      </c>
      <c r="AV350" s="12" t="s">
        <v>85</v>
      </c>
      <c r="AW350" s="12" t="s">
        <v>5</v>
      </c>
      <c r="AX350" s="12" t="s">
        <v>77</v>
      </c>
      <c r="AY350" s="260" t="s">
        <v>139</v>
      </c>
    </row>
    <row r="351" s="13" customFormat="1">
      <c r="A351" s="13"/>
      <c r="B351" s="261"/>
      <c r="C351" s="262"/>
      <c r="D351" s="247" t="s">
        <v>149</v>
      </c>
      <c r="E351" s="263" t="s">
        <v>1</v>
      </c>
      <c r="F351" s="264" t="s">
        <v>193</v>
      </c>
      <c r="G351" s="262"/>
      <c r="H351" s="265">
        <v>6</v>
      </c>
      <c r="I351" s="266"/>
      <c r="J351" s="266"/>
      <c r="K351" s="262"/>
      <c r="L351" s="262"/>
      <c r="M351" s="267"/>
      <c r="N351" s="268"/>
      <c r="O351" s="269"/>
      <c r="P351" s="269"/>
      <c r="Q351" s="269"/>
      <c r="R351" s="269"/>
      <c r="S351" s="269"/>
      <c r="T351" s="269"/>
      <c r="U351" s="269"/>
      <c r="V351" s="269"/>
      <c r="W351" s="269"/>
      <c r="X351" s="270"/>
      <c r="Y351" s="13"/>
      <c r="Z351" s="13"/>
      <c r="AA351" s="13"/>
      <c r="AB351" s="13"/>
      <c r="AC351" s="13"/>
      <c r="AD351" s="13"/>
      <c r="AE351" s="13"/>
      <c r="AT351" s="271" t="s">
        <v>149</v>
      </c>
      <c r="AU351" s="271" t="s">
        <v>85</v>
      </c>
      <c r="AV351" s="13" t="s">
        <v>87</v>
      </c>
      <c r="AW351" s="13" t="s">
        <v>5</v>
      </c>
      <c r="AX351" s="13" t="s">
        <v>77</v>
      </c>
      <c r="AY351" s="271" t="s">
        <v>139</v>
      </c>
    </row>
    <row r="352" s="12" customFormat="1">
      <c r="A352" s="12"/>
      <c r="B352" s="251"/>
      <c r="C352" s="252"/>
      <c r="D352" s="247" t="s">
        <v>149</v>
      </c>
      <c r="E352" s="253" t="s">
        <v>1</v>
      </c>
      <c r="F352" s="254" t="s">
        <v>1104</v>
      </c>
      <c r="G352" s="252"/>
      <c r="H352" s="253" t="s">
        <v>1</v>
      </c>
      <c r="I352" s="255"/>
      <c r="J352" s="255"/>
      <c r="K352" s="252"/>
      <c r="L352" s="252"/>
      <c r="M352" s="256"/>
      <c r="N352" s="257"/>
      <c r="O352" s="258"/>
      <c r="P352" s="258"/>
      <c r="Q352" s="258"/>
      <c r="R352" s="258"/>
      <c r="S352" s="258"/>
      <c r="T352" s="258"/>
      <c r="U352" s="258"/>
      <c r="V352" s="258"/>
      <c r="W352" s="258"/>
      <c r="X352" s="259"/>
      <c r="Y352" s="12"/>
      <c r="Z352" s="12"/>
      <c r="AA352" s="12"/>
      <c r="AB352" s="12"/>
      <c r="AC352" s="12"/>
      <c r="AD352" s="12"/>
      <c r="AE352" s="12"/>
      <c r="AT352" s="260" t="s">
        <v>149</v>
      </c>
      <c r="AU352" s="260" t="s">
        <v>85</v>
      </c>
      <c r="AV352" s="12" t="s">
        <v>85</v>
      </c>
      <c r="AW352" s="12" t="s">
        <v>5</v>
      </c>
      <c r="AX352" s="12" t="s">
        <v>77</v>
      </c>
      <c r="AY352" s="260" t="s">
        <v>139</v>
      </c>
    </row>
    <row r="353" s="13" customFormat="1">
      <c r="A353" s="13"/>
      <c r="B353" s="261"/>
      <c r="C353" s="262"/>
      <c r="D353" s="247" t="s">
        <v>149</v>
      </c>
      <c r="E353" s="263" t="s">
        <v>1</v>
      </c>
      <c r="F353" s="264" t="s">
        <v>193</v>
      </c>
      <c r="G353" s="262"/>
      <c r="H353" s="265">
        <v>6</v>
      </c>
      <c r="I353" s="266"/>
      <c r="J353" s="266"/>
      <c r="K353" s="262"/>
      <c r="L353" s="262"/>
      <c r="M353" s="267"/>
      <c r="N353" s="268"/>
      <c r="O353" s="269"/>
      <c r="P353" s="269"/>
      <c r="Q353" s="269"/>
      <c r="R353" s="269"/>
      <c r="S353" s="269"/>
      <c r="T353" s="269"/>
      <c r="U353" s="269"/>
      <c r="V353" s="269"/>
      <c r="W353" s="269"/>
      <c r="X353" s="270"/>
      <c r="Y353" s="13"/>
      <c r="Z353" s="13"/>
      <c r="AA353" s="13"/>
      <c r="AB353" s="13"/>
      <c r="AC353" s="13"/>
      <c r="AD353" s="13"/>
      <c r="AE353" s="13"/>
      <c r="AT353" s="271" t="s">
        <v>149</v>
      </c>
      <c r="AU353" s="271" t="s">
        <v>85</v>
      </c>
      <c r="AV353" s="13" t="s">
        <v>87</v>
      </c>
      <c r="AW353" s="13" t="s">
        <v>5</v>
      </c>
      <c r="AX353" s="13" t="s">
        <v>77</v>
      </c>
      <c r="AY353" s="271" t="s">
        <v>139</v>
      </c>
    </row>
    <row r="354" s="14" customFormat="1">
      <c r="A354" s="14"/>
      <c r="B354" s="272"/>
      <c r="C354" s="273"/>
      <c r="D354" s="247" t="s">
        <v>149</v>
      </c>
      <c r="E354" s="274" t="s">
        <v>1</v>
      </c>
      <c r="F354" s="275" t="s">
        <v>154</v>
      </c>
      <c r="G354" s="273"/>
      <c r="H354" s="276">
        <v>12</v>
      </c>
      <c r="I354" s="277"/>
      <c r="J354" s="277"/>
      <c r="K354" s="273"/>
      <c r="L354" s="273"/>
      <c r="M354" s="278"/>
      <c r="N354" s="279"/>
      <c r="O354" s="280"/>
      <c r="P354" s="280"/>
      <c r="Q354" s="280"/>
      <c r="R354" s="280"/>
      <c r="S354" s="280"/>
      <c r="T354" s="280"/>
      <c r="U354" s="280"/>
      <c r="V354" s="280"/>
      <c r="W354" s="280"/>
      <c r="X354" s="281"/>
      <c r="Y354" s="14"/>
      <c r="Z354" s="14"/>
      <c r="AA354" s="14"/>
      <c r="AB354" s="14"/>
      <c r="AC354" s="14"/>
      <c r="AD354" s="14"/>
      <c r="AE354" s="14"/>
      <c r="AT354" s="282" t="s">
        <v>149</v>
      </c>
      <c r="AU354" s="282" t="s">
        <v>85</v>
      </c>
      <c r="AV354" s="14" t="s">
        <v>146</v>
      </c>
      <c r="AW354" s="14" t="s">
        <v>5</v>
      </c>
      <c r="AX354" s="14" t="s">
        <v>85</v>
      </c>
      <c r="AY354" s="282" t="s">
        <v>139</v>
      </c>
    </row>
    <row r="355" s="2" customFormat="1" ht="21.75" customHeight="1">
      <c r="A355" s="37"/>
      <c r="B355" s="38"/>
      <c r="C355" s="283" t="s">
        <v>357</v>
      </c>
      <c r="D355" s="283" t="s">
        <v>409</v>
      </c>
      <c r="E355" s="284" t="s">
        <v>1197</v>
      </c>
      <c r="F355" s="285" t="s">
        <v>1198</v>
      </c>
      <c r="G355" s="286" t="s">
        <v>350</v>
      </c>
      <c r="H355" s="287">
        <v>55.799999999999997</v>
      </c>
      <c r="I355" s="288"/>
      <c r="J355" s="288"/>
      <c r="K355" s="289">
        <f>ROUND(P355*H355,2)</f>
        <v>0</v>
      </c>
      <c r="L355" s="285" t="s">
        <v>144</v>
      </c>
      <c r="M355" s="43"/>
      <c r="N355" s="290" t="s">
        <v>1</v>
      </c>
      <c r="O355" s="241" t="s">
        <v>40</v>
      </c>
      <c r="P355" s="242">
        <f>I355+J355</f>
        <v>0</v>
      </c>
      <c r="Q355" s="242">
        <f>ROUND(I355*H355,2)</f>
        <v>0</v>
      </c>
      <c r="R355" s="242">
        <f>ROUND(J355*H355,2)</f>
        <v>0</v>
      </c>
      <c r="S355" s="90"/>
      <c r="T355" s="243">
        <f>S355*H355</f>
        <v>0</v>
      </c>
      <c r="U355" s="243">
        <v>0</v>
      </c>
      <c r="V355" s="243">
        <f>U355*H355</f>
        <v>0</v>
      </c>
      <c r="W355" s="243">
        <v>0</v>
      </c>
      <c r="X355" s="244">
        <f>W355*H355</f>
        <v>0</v>
      </c>
      <c r="Y355" s="37"/>
      <c r="Z355" s="37"/>
      <c r="AA355" s="37"/>
      <c r="AB355" s="37"/>
      <c r="AC355" s="37"/>
      <c r="AD355" s="37"/>
      <c r="AE355" s="37"/>
      <c r="AR355" s="245" t="s">
        <v>146</v>
      </c>
      <c r="AT355" s="245" t="s">
        <v>409</v>
      </c>
      <c r="AU355" s="245" t="s">
        <v>85</v>
      </c>
      <c r="AY355" s="16" t="s">
        <v>139</v>
      </c>
      <c r="BE355" s="246">
        <f>IF(O355="základní",K355,0)</f>
        <v>0</v>
      </c>
      <c r="BF355" s="246">
        <f>IF(O355="snížená",K355,0)</f>
        <v>0</v>
      </c>
      <c r="BG355" s="246">
        <f>IF(O355="zákl. přenesená",K355,0)</f>
        <v>0</v>
      </c>
      <c r="BH355" s="246">
        <f>IF(O355="sníž. přenesená",K355,0)</f>
        <v>0</v>
      </c>
      <c r="BI355" s="246">
        <f>IF(O355="nulová",K355,0)</f>
        <v>0</v>
      </c>
      <c r="BJ355" s="16" t="s">
        <v>85</v>
      </c>
      <c r="BK355" s="246">
        <f>ROUND(P355*H355,2)</f>
        <v>0</v>
      </c>
      <c r="BL355" s="16" t="s">
        <v>146</v>
      </c>
      <c r="BM355" s="245" t="s">
        <v>1199</v>
      </c>
    </row>
    <row r="356" s="2" customFormat="1">
      <c r="A356" s="37"/>
      <c r="B356" s="38"/>
      <c r="C356" s="39"/>
      <c r="D356" s="247" t="s">
        <v>148</v>
      </c>
      <c r="E356" s="39"/>
      <c r="F356" s="248" t="s">
        <v>1200</v>
      </c>
      <c r="G356" s="39"/>
      <c r="H356" s="39"/>
      <c r="I356" s="144"/>
      <c r="J356" s="144"/>
      <c r="K356" s="39"/>
      <c r="L356" s="39"/>
      <c r="M356" s="43"/>
      <c r="N356" s="249"/>
      <c r="O356" s="250"/>
      <c r="P356" s="90"/>
      <c r="Q356" s="90"/>
      <c r="R356" s="90"/>
      <c r="S356" s="90"/>
      <c r="T356" s="90"/>
      <c r="U356" s="90"/>
      <c r="V356" s="90"/>
      <c r="W356" s="90"/>
      <c r="X356" s="91"/>
      <c r="Y356" s="37"/>
      <c r="Z356" s="37"/>
      <c r="AA356" s="37"/>
      <c r="AB356" s="37"/>
      <c r="AC356" s="37"/>
      <c r="AD356" s="37"/>
      <c r="AE356" s="37"/>
      <c r="AT356" s="16" t="s">
        <v>148</v>
      </c>
      <c r="AU356" s="16" t="s">
        <v>85</v>
      </c>
    </row>
    <row r="357" s="12" customFormat="1">
      <c r="A357" s="12"/>
      <c r="B357" s="251"/>
      <c r="C357" s="252"/>
      <c r="D357" s="247" t="s">
        <v>149</v>
      </c>
      <c r="E357" s="253" t="s">
        <v>1</v>
      </c>
      <c r="F357" s="254" t="s">
        <v>1133</v>
      </c>
      <c r="G357" s="252"/>
      <c r="H357" s="253" t="s">
        <v>1</v>
      </c>
      <c r="I357" s="255"/>
      <c r="J357" s="255"/>
      <c r="K357" s="252"/>
      <c r="L357" s="252"/>
      <c r="M357" s="256"/>
      <c r="N357" s="257"/>
      <c r="O357" s="258"/>
      <c r="P357" s="258"/>
      <c r="Q357" s="258"/>
      <c r="R357" s="258"/>
      <c r="S357" s="258"/>
      <c r="T357" s="258"/>
      <c r="U357" s="258"/>
      <c r="V357" s="258"/>
      <c r="W357" s="258"/>
      <c r="X357" s="259"/>
      <c r="Y357" s="12"/>
      <c r="Z357" s="12"/>
      <c r="AA357" s="12"/>
      <c r="AB357" s="12"/>
      <c r="AC357" s="12"/>
      <c r="AD357" s="12"/>
      <c r="AE357" s="12"/>
      <c r="AT357" s="260" t="s">
        <v>149</v>
      </c>
      <c r="AU357" s="260" t="s">
        <v>85</v>
      </c>
      <c r="AV357" s="12" t="s">
        <v>85</v>
      </c>
      <c r="AW357" s="12" t="s">
        <v>5</v>
      </c>
      <c r="AX357" s="12" t="s">
        <v>77</v>
      </c>
      <c r="AY357" s="260" t="s">
        <v>139</v>
      </c>
    </row>
    <row r="358" s="13" customFormat="1">
      <c r="A358" s="13"/>
      <c r="B358" s="261"/>
      <c r="C358" s="262"/>
      <c r="D358" s="247" t="s">
        <v>149</v>
      </c>
      <c r="E358" s="263" t="s">
        <v>1</v>
      </c>
      <c r="F358" s="264" t="s">
        <v>1201</v>
      </c>
      <c r="G358" s="262"/>
      <c r="H358" s="265">
        <v>55.799999999999997</v>
      </c>
      <c r="I358" s="266"/>
      <c r="J358" s="266"/>
      <c r="K358" s="262"/>
      <c r="L358" s="262"/>
      <c r="M358" s="267"/>
      <c r="N358" s="268"/>
      <c r="O358" s="269"/>
      <c r="P358" s="269"/>
      <c r="Q358" s="269"/>
      <c r="R358" s="269"/>
      <c r="S358" s="269"/>
      <c r="T358" s="269"/>
      <c r="U358" s="269"/>
      <c r="V358" s="269"/>
      <c r="W358" s="269"/>
      <c r="X358" s="270"/>
      <c r="Y358" s="13"/>
      <c r="Z358" s="13"/>
      <c r="AA358" s="13"/>
      <c r="AB358" s="13"/>
      <c r="AC358" s="13"/>
      <c r="AD358" s="13"/>
      <c r="AE358" s="13"/>
      <c r="AT358" s="271" t="s">
        <v>149</v>
      </c>
      <c r="AU358" s="271" t="s">
        <v>85</v>
      </c>
      <c r="AV358" s="13" t="s">
        <v>87</v>
      </c>
      <c r="AW358" s="13" t="s">
        <v>5</v>
      </c>
      <c r="AX358" s="13" t="s">
        <v>77</v>
      </c>
      <c r="AY358" s="271" t="s">
        <v>139</v>
      </c>
    </row>
    <row r="359" s="14" customFormat="1">
      <c r="A359" s="14"/>
      <c r="B359" s="272"/>
      <c r="C359" s="273"/>
      <c r="D359" s="247" t="s">
        <v>149</v>
      </c>
      <c r="E359" s="274" t="s">
        <v>1</v>
      </c>
      <c r="F359" s="275" t="s">
        <v>154</v>
      </c>
      <c r="G359" s="273"/>
      <c r="H359" s="276">
        <v>55.799999999999997</v>
      </c>
      <c r="I359" s="277"/>
      <c r="J359" s="277"/>
      <c r="K359" s="273"/>
      <c r="L359" s="273"/>
      <c r="M359" s="278"/>
      <c r="N359" s="279"/>
      <c r="O359" s="280"/>
      <c r="P359" s="280"/>
      <c r="Q359" s="280"/>
      <c r="R359" s="280"/>
      <c r="S359" s="280"/>
      <c r="T359" s="280"/>
      <c r="U359" s="280"/>
      <c r="V359" s="280"/>
      <c r="W359" s="280"/>
      <c r="X359" s="281"/>
      <c r="Y359" s="14"/>
      <c r="Z359" s="14"/>
      <c r="AA359" s="14"/>
      <c r="AB359" s="14"/>
      <c r="AC359" s="14"/>
      <c r="AD359" s="14"/>
      <c r="AE359" s="14"/>
      <c r="AT359" s="282" t="s">
        <v>149</v>
      </c>
      <c r="AU359" s="282" t="s">
        <v>85</v>
      </c>
      <c r="AV359" s="14" t="s">
        <v>146</v>
      </c>
      <c r="AW359" s="14" t="s">
        <v>5</v>
      </c>
      <c r="AX359" s="14" t="s">
        <v>85</v>
      </c>
      <c r="AY359" s="282" t="s">
        <v>139</v>
      </c>
    </row>
    <row r="360" s="2" customFormat="1" ht="33" customHeight="1">
      <c r="A360" s="37"/>
      <c r="B360" s="38"/>
      <c r="C360" s="283" t="s">
        <v>361</v>
      </c>
      <c r="D360" s="283" t="s">
        <v>409</v>
      </c>
      <c r="E360" s="284" t="s">
        <v>1202</v>
      </c>
      <c r="F360" s="285" t="s">
        <v>1203</v>
      </c>
      <c r="G360" s="286" t="s">
        <v>350</v>
      </c>
      <c r="H360" s="287">
        <v>57.600000000000001</v>
      </c>
      <c r="I360" s="288"/>
      <c r="J360" s="288"/>
      <c r="K360" s="289">
        <f>ROUND(P360*H360,2)</f>
        <v>0</v>
      </c>
      <c r="L360" s="285" t="s">
        <v>144</v>
      </c>
      <c r="M360" s="43"/>
      <c r="N360" s="290" t="s">
        <v>1</v>
      </c>
      <c r="O360" s="241" t="s">
        <v>40</v>
      </c>
      <c r="P360" s="242">
        <f>I360+J360</f>
        <v>0</v>
      </c>
      <c r="Q360" s="242">
        <f>ROUND(I360*H360,2)</f>
        <v>0</v>
      </c>
      <c r="R360" s="242">
        <f>ROUND(J360*H360,2)</f>
        <v>0</v>
      </c>
      <c r="S360" s="90"/>
      <c r="T360" s="243">
        <f>S360*H360</f>
        <v>0</v>
      </c>
      <c r="U360" s="243">
        <v>0</v>
      </c>
      <c r="V360" s="243">
        <f>U360*H360</f>
        <v>0</v>
      </c>
      <c r="W360" s="243">
        <v>0</v>
      </c>
      <c r="X360" s="244">
        <f>W360*H360</f>
        <v>0</v>
      </c>
      <c r="Y360" s="37"/>
      <c r="Z360" s="37"/>
      <c r="AA360" s="37"/>
      <c r="AB360" s="37"/>
      <c r="AC360" s="37"/>
      <c r="AD360" s="37"/>
      <c r="AE360" s="37"/>
      <c r="AR360" s="245" t="s">
        <v>146</v>
      </c>
      <c r="AT360" s="245" t="s">
        <v>409</v>
      </c>
      <c r="AU360" s="245" t="s">
        <v>85</v>
      </c>
      <c r="AY360" s="16" t="s">
        <v>139</v>
      </c>
      <c r="BE360" s="246">
        <f>IF(O360="základní",K360,0)</f>
        <v>0</v>
      </c>
      <c r="BF360" s="246">
        <f>IF(O360="snížená",K360,0)</f>
        <v>0</v>
      </c>
      <c r="BG360" s="246">
        <f>IF(O360="zákl. přenesená",K360,0)</f>
        <v>0</v>
      </c>
      <c r="BH360" s="246">
        <f>IF(O360="sníž. přenesená",K360,0)</f>
        <v>0</v>
      </c>
      <c r="BI360" s="246">
        <f>IF(O360="nulová",K360,0)</f>
        <v>0</v>
      </c>
      <c r="BJ360" s="16" t="s">
        <v>85</v>
      </c>
      <c r="BK360" s="246">
        <f>ROUND(P360*H360,2)</f>
        <v>0</v>
      </c>
      <c r="BL360" s="16" t="s">
        <v>146</v>
      </c>
      <c r="BM360" s="245" t="s">
        <v>1204</v>
      </c>
    </row>
    <row r="361" s="2" customFormat="1">
      <c r="A361" s="37"/>
      <c r="B361" s="38"/>
      <c r="C361" s="39"/>
      <c r="D361" s="247" t="s">
        <v>148</v>
      </c>
      <c r="E361" s="39"/>
      <c r="F361" s="248" t="s">
        <v>1205</v>
      </c>
      <c r="G361" s="39"/>
      <c r="H361" s="39"/>
      <c r="I361" s="144"/>
      <c r="J361" s="144"/>
      <c r="K361" s="39"/>
      <c r="L361" s="39"/>
      <c r="M361" s="43"/>
      <c r="N361" s="249"/>
      <c r="O361" s="250"/>
      <c r="P361" s="90"/>
      <c r="Q361" s="90"/>
      <c r="R361" s="90"/>
      <c r="S361" s="90"/>
      <c r="T361" s="90"/>
      <c r="U361" s="90"/>
      <c r="V361" s="90"/>
      <c r="W361" s="90"/>
      <c r="X361" s="91"/>
      <c r="Y361" s="37"/>
      <c r="Z361" s="37"/>
      <c r="AA361" s="37"/>
      <c r="AB361" s="37"/>
      <c r="AC361" s="37"/>
      <c r="AD361" s="37"/>
      <c r="AE361" s="37"/>
      <c r="AT361" s="16" t="s">
        <v>148</v>
      </c>
      <c r="AU361" s="16" t="s">
        <v>85</v>
      </c>
    </row>
    <row r="362" s="12" customFormat="1">
      <c r="A362" s="12"/>
      <c r="B362" s="251"/>
      <c r="C362" s="252"/>
      <c r="D362" s="247" t="s">
        <v>149</v>
      </c>
      <c r="E362" s="253" t="s">
        <v>1</v>
      </c>
      <c r="F362" s="254" t="s">
        <v>1133</v>
      </c>
      <c r="G362" s="252"/>
      <c r="H362" s="253" t="s">
        <v>1</v>
      </c>
      <c r="I362" s="255"/>
      <c r="J362" s="255"/>
      <c r="K362" s="252"/>
      <c r="L362" s="252"/>
      <c r="M362" s="256"/>
      <c r="N362" s="257"/>
      <c r="O362" s="258"/>
      <c r="P362" s="258"/>
      <c r="Q362" s="258"/>
      <c r="R362" s="258"/>
      <c r="S362" s="258"/>
      <c r="T362" s="258"/>
      <c r="U362" s="258"/>
      <c r="V362" s="258"/>
      <c r="W362" s="258"/>
      <c r="X362" s="259"/>
      <c r="Y362" s="12"/>
      <c r="Z362" s="12"/>
      <c r="AA362" s="12"/>
      <c r="AB362" s="12"/>
      <c r="AC362" s="12"/>
      <c r="AD362" s="12"/>
      <c r="AE362" s="12"/>
      <c r="AT362" s="260" t="s">
        <v>149</v>
      </c>
      <c r="AU362" s="260" t="s">
        <v>85</v>
      </c>
      <c r="AV362" s="12" t="s">
        <v>85</v>
      </c>
      <c r="AW362" s="12" t="s">
        <v>5</v>
      </c>
      <c r="AX362" s="12" t="s">
        <v>77</v>
      </c>
      <c r="AY362" s="260" t="s">
        <v>139</v>
      </c>
    </row>
    <row r="363" s="13" customFormat="1">
      <c r="A363" s="13"/>
      <c r="B363" s="261"/>
      <c r="C363" s="262"/>
      <c r="D363" s="247" t="s">
        <v>149</v>
      </c>
      <c r="E363" s="263" t="s">
        <v>1</v>
      </c>
      <c r="F363" s="264" t="s">
        <v>1201</v>
      </c>
      <c r="G363" s="262"/>
      <c r="H363" s="265">
        <v>55.799999999999997</v>
      </c>
      <c r="I363" s="266"/>
      <c r="J363" s="266"/>
      <c r="K363" s="262"/>
      <c r="L363" s="262"/>
      <c r="M363" s="267"/>
      <c r="N363" s="268"/>
      <c r="O363" s="269"/>
      <c r="P363" s="269"/>
      <c r="Q363" s="269"/>
      <c r="R363" s="269"/>
      <c r="S363" s="269"/>
      <c r="T363" s="269"/>
      <c r="U363" s="269"/>
      <c r="V363" s="269"/>
      <c r="W363" s="269"/>
      <c r="X363" s="270"/>
      <c r="Y363" s="13"/>
      <c r="Z363" s="13"/>
      <c r="AA363" s="13"/>
      <c r="AB363" s="13"/>
      <c r="AC363" s="13"/>
      <c r="AD363" s="13"/>
      <c r="AE363" s="13"/>
      <c r="AT363" s="271" t="s">
        <v>149</v>
      </c>
      <c r="AU363" s="271" t="s">
        <v>85</v>
      </c>
      <c r="AV363" s="13" t="s">
        <v>87</v>
      </c>
      <c r="AW363" s="13" t="s">
        <v>5</v>
      </c>
      <c r="AX363" s="13" t="s">
        <v>77</v>
      </c>
      <c r="AY363" s="271" t="s">
        <v>139</v>
      </c>
    </row>
    <row r="364" s="12" customFormat="1">
      <c r="A364" s="12"/>
      <c r="B364" s="251"/>
      <c r="C364" s="252"/>
      <c r="D364" s="247" t="s">
        <v>149</v>
      </c>
      <c r="E364" s="253" t="s">
        <v>1</v>
      </c>
      <c r="F364" s="254" t="s">
        <v>1135</v>
      </c>
      <c r="G364" s="252"/>
      <c r="H364" s="253" t="s">
        <v>1</v>
      </c>
      <c r="I364" s="255"/>
      <c r="J364" s="255"/>
      <c r="K364" s="252"/>
      <c r="L364" s="252"/>
      <c r="M364" s="256"/>
      <c r="N364" s="257"/>
      <c r="O364" s="258"/>
      <c r="P364" s="258"/>
      <c r="Q364" s="258"/>
      <c r="R364" s="258"/>
      <c r="S364" s="258"/>
      <c r="T364" s="258"/>
      <c r="U364" s="258"/>
      <c r="V364" s="258"/>
      <c r="W364" s="258"/>
      <c r="X364" s="259"/>
      <c r="Y364" s="12"/>
      <c r="Z364" s="12"/>
      <c r="AA364" s="12"/>
      <c r="AB364" s="12"/>
      <c r="AC364" s="12"/>
      <c r="AD364" s="12"/>
      <c r="AE364" s="12"/>
      <c r="AT364" s="260" t="s">
        <v>149</v>
      </c>
      <c r="AU364" s="260" t="s">
        <v>85</v>
      </c>
      <c r="AV364" s="12" t="s">
        <v>85</v>
      </c>
      <c r="AW364" s="12" t="s">
        <v>5</v>
      </c>
      <c r="AX364" s="12" t="s">
        <v>77</v>
      </c>
      <c r="AY364" s="260" t="s">
        <v>139</v>
      </c>
    </row>
    <row r="365" s="13" customFormat="1">
      <c r="A365" s="13"/>
      <c r="B365" s="261"/>
      <c r="C365" s="262"/>
      <c r="D365" s="247" t="s">
        <v>149</v>
      </c>
      <c r="E365" s="263" t="s">
        <v>1</v>
      </c>
      <c r="F365" s="264" t="s">
        <v>1206</v>
      </c>
      <c r="G365" s="262"/>
      <c r="H365" s="265">
        <v>1.8</v>
      </c>
      <c r="I365" s="266"/>
      <c r="J365" s="266"/>
      <c r="K365" s="262"/>
      <c r="L365" s="262"/>
      <c r="M365" s="267"/>
      <c r="N365" s="268"/>
      <c r="O365" s="269"/>
      <c r="P365" s="269"/>
      <c r="Q365" s="269"/>
      <c r="R365" s="269"/>
      <c r="S365" s="269"/>
      <c r="T365" s="269"/>
      <c r="U365" s="269"/>
      <c r="V365" s="269"/>
      <c r="W365" s="269"/>
      <c r="X365" s="270"/>
      <c r="Y365" s="13"/>
      <c r="Z365" s="13"/>
      <c r="AA365" s="13"/>
      <c r="AB365" s="13"/>
      <c r="AC365" s="13"/>
      <c r="AD365" s="13"/>
      <c r="AE365" s="13"/>
      <c r="AT365" s="271" t="s">
        <v>149</v>
      </c>
      <c r="AU365" s="271" t="s">
        <v>85</v>
      </c>
      <c r="AV365" s="13" t="s">
        <v>87</v>
      </c>
      <c r="AW365" s="13" t="s">
        <v>5</v>
      </c>
      <c r="AX365" s="13" t="s">
        <v>77</v>
      </c>
      <c r="AY365" s="271" t="s">
        <v>139</v>
      </c>
    </row>
    <row r="366" s="14" customFormat="1">
      <c r="A366" s="14"/>
      <c r="B366" s="272"/>
      <c r="C366" s="273"/>
      <c r="D366" s="247" t="s">
        <v>149</v>
      </c>
      <c r="E366" s="274" t="s">
        <v>1</v>
      </c>
      <c r="F366" s="275" t="s">
        <v>154</v>
      </c>
      <c r="G366" s="273"/>
      <c r="H366" s="276">
        <v>57.599999999999994</v>
      </c>
      <c r="I366" s="277"/>
      <c r="J366" s="277"/>
      <c r="K366" s="273"/>
      <c r="L366" s="273"/>
      <c r="M366" s="278"/>
      <c r="N366" s="279"/>
      <c r="O366" s="280"/>
      <c r="P366" s="280"/>
      <c r="Q366" s="280"/>
      <c r="R366" s="280"/>
      <c r="S366" s="280"/>
      <c r="T366" s="280"/>
      <c r="U366" s="280"/>
      <c r="V366" s="280"/>
      <c r="W366" s="280"/>
      <c r="X366" s="281"/>
      <c r="Y366" s="14"/>
      <c r="Z366" s="14"/>
      <c r="AA366" s="14"/>
      <c r="AB366" s="14"/>
      <c r="AC366" s="14"/>
      <c r="AD366" s="14"/>
      <c r="AE366" s="14"/>
      <c r="AT366" s="282" t="s">
        <v>149</v>
      </c>
      <c r="AU366" s="282" t="s">
        <v>85</v>
      </c>
      <c r="AV366" s="14" t="s">
        <v>146</v>
      </c>
      <c r="AW366" s="14" t="s">
        <v>5</v>
      </c>
      <c r="AX366" s="14" t="s">
        <v>85</v>
      </c>
      <c r="AY366" s="282" t="s">
        <v>139</v>
      </c>
    </row>
    <row r="367" s="2" customFormat="1" ht="21.75" customHeight="1">
      <c r="A367" s="37"/>
      <c r="B367" s="38"/>
      <c r="C367" s="283" t="s">
        <v>372</v>
      </c>
      <c r="D367" s="283" t="s">
        <v>409</v>
      </c>
      <c r="E367" s="284" t="s">
        <v>712</v>
      </c>
      <c r="F367" s="285" t="s">
        <v>713</v>
      </c>
      <c r="G367" s="286" t="s">
        <v>350</v>
      </c>
      <c r="H367" s="287">
        <v>42</v>
      </c>
      <c r="I367" s="288"/>
      <c r="J367" s="288"/>
      <c r="K367" s="289">
        <f>ROUND(P367*H367,2)</f>
        <v>0</v>
      </c>
      <c r="L367" s="285" t="s">
        <v>1</v>
      </c>
      <c r="M367" s="43"/>
      <c r="N367" s="290" t="s">
        <v>1</v>
      </c>
      <c r="O367" s="241" t="s">
        <v>40</v>
      </c>
      <c r="P367" s="242">
        <f>I367+J367</f>
        <v>0</v>
      </c>
      <c r="Q367" s="242">
        <f>ROUND(I367*H367,2)</f>
        <v>0</v>
      </c>
      <c r="R367" s="242">
        <f>ROUND(J367*H367,2)</f>
        <v>0</v>
      </c>
      <c r="S367" s="90"/>
      <c r="T367" s="243">
        <f>S367*H367</f>
        <v>0</v>
      </c>
      <c r="U367" s="243">
        <v>0</v>
      </c>
      <c r="V367" s="243">
        <f>U367*H367</f>
        <v>0</v>
      </c>
      <c r="W367" s="243">
        <v>0</v>
      </c>
      <c r="X367" s="244">
        <f>W367*H367</f>
        <v>0</v>
      </c>
      <c r="Y367" s="37"/>
      <c r="Z367" s="37"/>
      <c r="AA367" s="37"/>
      <c r="AB367" s="37"/>
      <c r="AC367" s="37"/>
      <c r="AD367" s="37"/>
      <c r="AE367" s="37"/>
      <c r="AR367" s="245" t="s">
        <v>146</v>
      </c>
      <c r="AT367" s="245" t="s">
        <v>409</v>
      </c>
      <c r="AU367" s="245" t="s">
        <v>85</v>
      </c>
      <c r="AY367" s="16" t="s">
        <v>139</v>
      </c>
      <c r="BE367" s="246">
        <f>IF(O367="základní",K367,0)</f>
        <v>0</v>
      </c>
      <c r="BF367" s="246">
        <f>IF(O367="snížená",K367,0)</f>
        <v>0</v>
      </c>
      <c r="BG367" s="246">
        <f>IF(O367="zákl. přenesená",K367,0)</f>
        <v>0</v>
      </c>
      <c r="BH367" s="246">
        <f>IF(O367="sníž. přenesená",K367,0)</f>
        <v>0</v>
      </c>
      <c r="BI367" s="246">
        <f>IF(O367="nulová",K367,0)</f>
        <v>0</v>
      </c>
      <c r="BJ367" s="16" t="s">
        <v>85</v>
      </c>
      <c r="BK367" s="246">
        <f>ROUND(P367*H367,2)</f>
        <v>0</v>
      </c>
      <c r="BL367" s="16" t="s">
        <v>146</v>
      </c>
      <c r="BM367" s="245" t="s">
        <v>1207</v>
      </c>
    </row>
    <row r="368" s="2" customFormat="1">
      <c r="A368" s="37"/>
      <c r="B368" s="38"/>
      <c r="C368" s="39"/>
      <c r="D368" s="247" t="s">
        <v>148</v>
      </c>
      <c r="E368" s="39"/>
      <c r="F368" s="248" t="s">
        <v>715</v>
      </c>
      <c r="G368" s="39"/>
      <c r="H368" s="39"/>
      <c r="I368" s="144"/>
      <c r="J368" s="144"/>
      <c r="K368" s="39"/>
      <c r="L368" s="39"/>
      <c r="M368" s="43"/>
      <c r="N368" s="249"/>
      <c r="O368" s="250"/>
      <c r="P368" s="90"/>
      <c r="Q368" s="90"/>
      <c r="R368" s="90"/>
      <c r="S368" s="90"/>
      <c r="T368" s="90"/>
      <c r="U368" s="90"/>
      <c r="V368" s="90"/>
      <c r="W368" s="90"/>
      <c r="X368" s="91"/>
      <c r="Y368" s="37"/>
      <c r="Z368" s="37"/>
      <c r="AA368" s="37"/>
      <c r="AB368" s="37"/>
      <c r="AC368" s="37"/>
      <c r="AD368" s="37"/>
      <c r="AE368" s="37"/>
      <c r="AT368" s="16" t="s">
        <v>148</v>
      </c>
      <c r="AU368" s="16" t="s">
        <v>85</v>
      </c>
    </row>
    <row r="369" s="12" customFormat="1">
      <c r="A369" s="12"/>
      <c r="B369" s="251"/>
      <c r="C369" s="252"/>
      <c r="D369" s="247" t="s">
        <v>149</v>
      </c>
      <c r="E369" s="253" t="s">
        <v>1</v>
      </c>
      <c r="F369" s="254" t="s">
        <v>1145</v>
      </c>
      <c r="G369" s="252"/>
      <c r="H369" s="253" t="s">
        <v>1</v>
      </c>
      <c r="I369" s="255"/>
      <c r="J369" s="255"/>
      <c r="K369" s="252"/>
      <c r="L369" s="252"/>
      <c r="M369" s="256"/>
      <c r="N369" s="257"/>
      <c r="O369" s="258"/>
      <c r="P369" s="258"/>
      <c r="Q369" s="258"/>
      <c r="R369" s="258"/>
      <c r="S369" s="258"/>
      <c r="T369" s="258"/>
      <c r="U369" s="258"/>
      <c r="V369" s="258"/>
      <c r="W369" s="258"/>
      <c r="X369" s="259"/>
      <c r="Y369" s="12"/>
      <c r="Z369" s="12"/>
      <c r="AA369" s="12"/>
      <c r="AB369" s="12"/>
      <c r="AC369" s="12"/>
      <c r="AD369" s="12"/>
      <c r="AE369" s="12"/>
      <c r="AT369" s="260" t="s">
        <v>149</v>
      </c>
      <c r="AU369" s="260" t="s">
        <v>85</v>
      </c>
      <c r="AV369" s="12" t="s">
        <v>85</v>
      </c>
      <c r="AW369" s="12" t="s">
        <v>5</v>
      </c>
      <c r="AX369" s="12" t="s">
        <v>77</v>
      </c>
      <c r="AY369" s="260" t="s">
        <v>139</v>
      </c>
    </row>
    <row r="370" s="13" customFormat="1">
      <c r="A370" s="13"/>
      <c r="B370" s="261"/>
      <c r="C370" s="262"/>
      <c r="D370" s="247" t="s">
        <v>149</v>
      </c>
      <c r="E370" s="263" t="s">
        <v>1</v>
      </c>
      <c r="F370" s="264" t="s">
        <v>1146</v>
      </c>
      <c r="G370" s="262"/>
      <c r="H370" s="265">
        <v>42</v>
      </c>
      <c r="I370" s="266"/>
      <c r="J370" s="266"/>
      <c r="K370" s="262"/>
      <c r="L370" s="262"/>
      <c r="M370" s="267"/>
      <c r="N370" s="268"/>
      <c r="O370" s="269"/>
      <c r="P370" s="269"/>
      <c r="Q370" s="269"/>
      <c r="R370" s="269"/>
      <c r="S370" s="269"/>
      <c r="T370" s="269"/>
      <c r="U370" s="269"/>
      <c r="V370" s="269"/>
      <c r="W370" s="269"/>
      <c r="X370" s="270"/>
      <c r="Y370" s="13"/>
      <c r="Z370" s="13"/>
      <c r="AA370" s="13"/>
      <c r="AB370" s="13"/>
      <c r="AC370" s="13"/>
      <c r="AD370" s="13"/>
      <c r="AE370" s="13"/>
      <c r="AT370" s="271" t="s">
        <v>149</v>
      </c>
      <c r="AU370" s="271" t="s">
        <v>85</v>
      </c>
      <c r="AV370" s="13" t="s">
        <v>87</v>
      </c>
      <c r="AW370" s="13" t="s">
        <v>5</v>
      </c>
      <c r="AX370" s="13" t="s">
        <v>77</v>
      </c>
      <c r="AY370" s="271" t="s">
        <v>139</v>
      </c>
    </row>
    <row r="371" s="14" customFormat="1">
      <c r="A371" s="14"/>
      <c r="B371" s="272"/>
      <c r="C371" s="273"/>
      <c r="D371" s="247" t="s">
        <v>149</v>
      </c>
      <c r="E371" s="274" t="s">
        <v>1</v>
      </c>
      <c r="F371" s="275" t="s">
        <v>154</v>
      </c>
      <c r="G371" s="273"/>
      <c r="H371" s="276">
        <v>42</v>
      </c>
      <c r="I371" s="277"/>
      <c r="J371" s="277"/>
      <c r="K371" s="273"/>
      <c r="L371" s="273"/>
      <c r="M371" s="278"/>
      <c r="N371" s="279"/>
      <c r="O371" s="280"/>
      <c r="P371" s="280"/>
      <c r="Q371" s="280"/>
      <c r="R371" s="280"/>
      <c r="S371" s="280"/>
      <c r="T371" s="280"/>
      <c r="U371" s="280"/>
      <c r="V371" s="280"/>
      <c r="W371" s="280"/>
      <c r="X371" s="281"/>
      <c r="Y371" s="14"/>
      <c r="Z371" s="14"/>
      <c r="AA371" s="14"/>
      <c r="AB371" s="14"/>
      <c r="AC371" s="14"/>
      <c r="AD371" s="14"/>
      <c r="AE371" s="14"/>
      <c r="AT371" s="282" t="s">
        <v>149</v>
      </c>
      <c r="AU371" s="282" t="s">
        <v>85</v>
      </c>
      <c r="AV371" s="14" t="s">
        <v>146</v>
      </c>
      <c r="AW371" s="14" t="s">
        <v>5</v>
      </c>
      <c r="AX371" s="14" t="s">
        <v>85</v>
      </c>
      <c r="AY371" s="282" t="s">
        <v>139</v>
      </c>
    </row>
    <row r="372" s="2" customFormat="1" ht="21.75" customHeight="1">
      <c r="A372" s="37"/>
      <c r="B372" s="38"/>
      <c r="C372" s="283" t="s">
        <v>387</v>
      </c>
      <c r="D372" s="283" t="s">
        <v>409</v>
      </c>
      <c r="E372" s="284" t="s">
        <v>718</v>
      </c>
      <c r="F372" s="285" t="s">
        <v>719</v>
      </c>
      <c r="G372" s="286" t="s">
        <v>164</v>
      </c>
      <c r="H372" s="287">
        <v>832</v>
      </c>
      <c r="I372" s="288"/>
      <c r="J372" s="288"/>
      <c r="K372" s="289">
        <f>ROUND(P372*H372,2)</f>
        <v>0</v>
      </c>
      <c r="L372" s="285" t="s">
        <v>144</v>
      </c>
      <c r="M372" s="43"/>
      <c r="N372" s="290" t="s">
        <v>1</v>
      </c>
      <c r="O372" s="241" t="s">
        <v>40</v>
      </c>
      <c r="P372" s="242">
        <f>I372+J372</f>
        <v>0</v>
      </c>
      <c r="Q372" s="242">
        <f>ROUND(I372*H372,2)</f>
        <v>0</v>
      </c>
      <c r="R372" s="242">
        <f>ROUND(J372*H372,2)</f>
        <v>0</v>
      </c>
      <c r="S372" s="90"/>
      <c r="T372" s="243">
        <f>S372*H372</f>
        <v>0</v>
      </c>
      <c r="U372" s="243">
        <v>0</v>
      </c>
      <c r="V372" s="243">
        <f>U372*H372</f>
        <v>0</v>
      </c>
      <c r="W372" s="243">
        <v>0</v>
      </c>
      <c r="X372" s="244">
        <f>W372*H372</f>
        <v>0</v>
      </c>
      <c r="Y372" s="37"/>
      <c r="Z372" s="37"/>
      <c r="AA372" s="37"/>
      <c r="AB372" s="37"/>
      <c r="AC372" s="37"/>
      <c r="AD372" s="37"/>
      <c r="AE372" s="37"/>
      <c r="AR372" s="245" t="s">
        <v>146</v>
      </c>
      <c r="AT372" s="245" t="s">
        <v>409</v>
      </c>
      <c r="AU372" s="245" t="s">
        <v>85</v>
      </c>
      <c r="AY372" s="16" t="s">
        <v>139</v>
      </c>
      <c r="BE372" s="246">
        <f>IF(O372="základní",K372,0)</f>
        <v>0</v>
      </c>
      <c r="BF372" s="246">
        <f>IF(O372="snížená",K372,0)</f>
        <v>0</v>
      </c>
      <c r="BG372" s="246">
        <f>IF(O372="zákl. přenesená",K372,0)</f>
        <v>0</v>
      </c>
      <c r="BH372" s="246">
        <f>IF(O372="sníž. přenesená",K372,0)</f>
        <v>0</v>
      </c>
      <c r="BI372" s="246">
        <f>IF(O372="nulová",K372,0)</f>
        <v>0</v>
      </c>
      <c r="BJ372" s="16" t="s">
        <v>85</v>
      </c>
      <c r="BK372" s="246">
        <f>ROUND(P372*H372,2)</f>
        <v>0</v>
      </c>
      <c r="BL372" s="16" t="s">
        <v>146</v>
      </c>
      <c r="BM372" s="245" t="s">
        <v>1208</v>
      </c>
    </row>
    <row r="373" s="2" customFormat="1">
      <c r="A373" s="37"/>
      <c r="B373" s="38"/>
      <c r="C373" s="39"/>
      <c r="D373" s="247" t="s">
        <v>148</v>
      </c>
      <c r="E373" s="39"/>
      <c r="F373" s="248" t="s">
        <v>721</v>
      </c>
      <c r="G373" s="39"/>
      <c r="H373" s="39"/>
      <c r="I373" s="144"/>
      <c r="J373" s="144"/>
      <c r="K373" s="39"/>
      <c r="L373" s="39"/>
      <c r="M373" s="43"/>
      <c r="N373" s="249"/>
      <c r="O373" s="250"/>
      <c r="P373" s="90"/>
      <c r="Q373" s="90"/>
      <c r="R373" s="90"/>
      <c r="S373" s="90"/>
      <c r="T373" s="90"/>
      <c r="U373" s="90"/>
      <c r="V373" s="90"/>
      <c r="W373" s="90"/>
      <c r="X373" s="91"/>
      <c r="Y373" s="37"/>
      <c r="Z373" s="37"/>
      <c r="AA373" s="37"/>
      <c r="AB373" s="37"/>
      <c r="AC373" s="37"/>
      <c r="AD373" s="37"/>
      <c r="AE373" s="37"/>
      <c r="AT373" s="16" t="s">
        <v>148</v>
      </c>
      <c r="AU373" s="16" t="s">
        <v>85</v>
      </c>
    </row>
    <row r="374" s="13" customFormat="1">
      <c r="A374" s="13"/>
      <c r="B374" s="261"/>
      <c r="C374" s="262"/>
      <c r="D374" s="247" t="s">
        <v>149</v>
      </c>
      <c r="E374" s="263" t="s">
        <v>1</v>
      </c>
      <c r="F374" s="264" t="s">
        <v>1209</v>
      </c>
      <c r="G374" s="262"/>
      <c r="H374" s="265">
        <v>832</v>
      </c>
      <c r="I374" s="266"/>
      <c r="J374" s="266"/>
      <c r="K374" s="262"/>
      <c r="L374" s="262"/>
      <c r="M374" s="267"/>
      <c r="N374" s="268"/>
      <c r="O374" s="269"/>
      <c r="P374" s="269"/>
      <c r="Q374" s="269"/>
      <c r="R374" s="269"/>
      <c r="S374" s="269"/>
      <c r="T374" s="269"/>
      <c r="U374" s="269"/>
      <c r="V374" s="269"/>
      <c r="W374" s="269"/>
      <c r="X374" s="270"/>
      <c r="Y374" s="13"/>
      <c r="Z374" s="13"/>
      <c r="AA374" s="13"/>
      <c r="AB374" s="13"/>
      <c r="AC374" s="13"/>
      <c r="AD374" s="13"/>
      <c r="AE374" s="13"/>
      <c r="AT374" s="271" t="s">
        <v>149</v>
      </c>
      <c r="AU374" s="271" t="s">
        <v>85</v>
      </c>
      <c r="AV374" s="13" t="s">
        <v>87</v>
      </c>
      <c r="AW374" s="13" t="s">
        <v>5</v>
      </c>
      <c r="AX374" s="13" t="s">
        <v>77</v>
      </c>
      <c r="AY374" s="271" t="s">
        <v>139</v>
      </c>
    </row>
    <row r="375" s="14" customFormat="1">
      <c r="A375" s="14"/>
      <c r="B375" s="272"/>
      <c r="C375" s="273"/>
      <c r="D375" s="247" t="s">
        <v>149</v>
      </c>
      <c r="E375" s="274" t="s">
        <v>1</v>
      </c>
      <c r="F375" s="275" t="s">
        <v>154</v>
      </c>
      <c r="G375" s="273"/>
      <c r="H375" s="276">
        <v>832</v>
      </c>
      <c r="I375" s="277"/>
      <c r="J375" s="277"/>
      <c r="K375" s="273"/>
      <c r="L375" s="273"/>
      <c r="M375" s="278"/>
      <c r="N375" s="279"/>
      <c r="O375" s="280"/>
      <c r="P375" s="280"/>
      <c r="Q375" s="280"/>
      <c r="R375" s="280"/>
      <c r="S375" s="280"/>
      <c r="T375" s="280"/>
      <c r="U375" s="280"/>
      <c r="V375" s="280"/>
      <c r="W375" s="280"/>
      <c r="X375" s="281"/>
      <c r="Y375" s="14"/>
      <c r="Z375" s="14"/>
      <c r="AA375" s="14"/>
      <c r="AB375" s="14"/>
      <c r="AC375" s="14"/>
      <c r="AD375" s="14"/>
      <c r="AE375" s="14"/>
      <c r="AT375" s="282" t="s">
        <v>149</v>
      </c>
      <c r="AU375" s="282" t="s">
        <v>85</v>
      </c>
      <c r="AV375" s="14" t="s">
        <v>146</v>
      </c>
      <c r="AW375" s="14" t="s">
        <v>5</v>
      </c>
      <c r="AX375" s="14" t="s">
        <v>85</v>
      </c>
      <c r="AY375" s="282" t="s">
        <v>139</v>
      </c>
    </row>
    <row r="376" s="11" customFormat="1" ht="25.92" customHeight="1">
      <c r="A376" s="11"/>
      <c r="B376" s="216"/>
      <c r="C376" s="217"/>
      <c r="D376" s="218" t="s">
        <v>76</v>
      </c>
      <c r="E376" s="219" t="s">
        <v>730</v>
      </c>
      <c r="F376" s="219" t="s">
        <v>731</v>
      </c>
      <c r="G376" s="217"/>
      <c r="H376" s="217"/>
      <c r="I376" s="220"/>
      <c r="J376" s="220"/>
      <c r="K376" s="221">
        <f>BK376</f>
        <v>0</v>
      </c>
      <c r="L376" s="217"/>
      <c r="M376" s="222"/>
      <c r="N376" s="223"/>
      <c r="O376" s="224"/>
      <c r="P376" s="224"/>
      <c r="Q376" s="225">
        <f>SUM(Q377:Q388)</f>
        <v>0</v>
      </c>
      <c r="R376" s="225">
        <f>SUM(R377:R388)</f>
        <v>0</v>
      </c>
      <c r="S376" s="224"/>
      <c r="T376" s="226">
        <f>SUM(T377:T388)</f>
        <v>0</v>
      </c>
      <c r="U376" s="224"/>
      <c r="V376" s="226">
        <f>SUM(V377:V388)</f>
        <v>0</v>
      </c>
      <c r="W376" s="224"/>
      <c r="X376" s="227">
        <f>SUM(X377:X388)</f>
        <v>0</v>
      </c>
      <c r="Y376" s="11"/>
      <c r="Z376" s="11"/>
      <c r="AA376" s="11"/>
      <c r="AB376" s="11"/>
      <c r="AC376" s="11"/>
      <c r="AD376" s="11"/>
      <c r="AE376" s="11"/>
      <c r="AR376" s="228" t="s">
        <v>146</v>
      </c>
      <c r="AT376" s="229" t="s">
        <v>76</v>
      </c>
      <c r="AU376" s="229" t="s">
        <v>77</v>
      </c>
      <c r="AY376" s="228" t="s">
        <v>139</v>
      </c>
      <c r="BK376" s="230">
        <f>SUM(BK377:BK388)</f>
        <v>0</v>
      </c>
    </row>
    <row r="377" s="2" customFormat="1" ht="21.75" customHeight="1">
      <c r="A377" s="37"/>
      <c r="B377" s="38"/>
      <c r="C377" s="283" t="s">
        <v>394</v>
      </c>
      <c r="D377" s="283" t="s">
        <v>409</v>
      </c>
      <c r="E377" s="284" t="s">
        <v>733</v>
      </c>
      <c r="F377" s="285" t="s">
        <v>734</v>
      </c>
      <c r="G377" s="286" t="s">
        <v>164</v>
      </c>
      <c r="H377" s="287">
        <v>2</v>
      </c>
      <c r="I377" s="288"/>
      <c r="J377" s="288"/>
      <c r="K377" s="289">
        <f>ROUND(P377*H377,2)</f>
        <v>0</v>
      </c>
      <c r="L377" s="285" t="s">
        <v>144</v>
      </c>
      <c r="M377" s="43"/>
      <c r="N377" s="290" t="s">
        <v>1</v>
      </c>
      <c r="O377" s="241" t="s">
        <v>40</v>
      </c>
      <c r="P377" s="242">
        <f>I377+J377</f>
        <v>0</v>
      </c>
      <c r="Q377" s="242">
        <f>ROUND(I377*H377,2)</f>
        <v>0</v>
      </c>
      <c r="R377" s="242">
        <f>ROUND(J377*H377,2)</f>
        <v>0</v>
      </c>
      <c r="S377" s="90"/>
      <c r="T377" s="243">
        <f>S377*H377</f>
        <v>0</v>
      </c>
      <c r="U377" s="243">
        <v>0</v>
      </c>
      <c r="V377" s="243">
        <f>U377*H377</f>
        <v>0</v>
      </c>
      <c r="W377" s="243">
        <v>0</v>
      </c>
      <c r="X377" s="244">
        <f>W377*H377</f>
        <v>0</v>
      </c>
      <c r="Y377" s="37"/>
      <c r="Z377" s="37"/>
      <c r="AA377" s="37"/>
      <c r="AB377" s="37"/>
      <c r="AC377" s="37"/>
      <c r="AD377" s="37"/>
      <c r="AE377" s="37"/>
      <c r="AR377" s="245" t="s">
        <v>735</v>
      </c>
      <c r="AT377" s="245" t="s">
        <v>409</v>
      </c>
      <c r="AU377" s="245" t="s">
        <v>85</v>
      </c>
      <c r="AY377" s="16" t="s">
        <v>139</v>
      </c>
      <c r="BE377" s="246">
        <f>IF(O377="základní",K377,0)</f>
        <v>0</v>
      </c>
      <c r="BF377" s="246">
        <f>IF(O377="snížená",K377,0)</f>
        <v>0</v>
      </c>
      <c r="BG377" s="246">
        <f>IF(O377="zákl. přenesená",K377,0)</f>
        <v>0</v>
      </c>
      <c r="BH377" s="246">
        <f>IF(O377="sníž. přenesená",K377,0)</f>
        <v>0</v>
      </c>
      <c r="BI377" s="246">
        <f>IF(O377="nulová",K377,0)</f>
        <v>0</v>
      </c>
      <c r="BJ377" s="16" t="s">
        <v>85</v>
      </c>
      <c r="BK377" s="246">
        <f>ROUND(P377*H377,2)</f>
        <v>0</v>
      </c>
      <c r="BL377" s="16" t="s">
        <v>735</v>
      </c>
      <c r="BM377" s="245" t="s">
        <v>1210</v>
      </c>
    </row>
    <row r="378" s="2" customFormat="1">
      <c r="A378" s="37"/>
      <c r="B378" s="38"/>
      <c r="C378" s="39"/>
      <c r="D378" s="247" t="s">
        <v>148</v>
      </c>
      <c r="E378" s="39"/>
      <c r="F378" s="248" t="s">
        <v>734</v>
      </c>
      <c r="G378" s="39"/>
      <c r="H378" s="39"/>
      <c r="I378" s="144"/>
      <c r="J378" s="144"/>
      <c r="K378" s="39"/>
      <c r="L378" s="39"/>
      <c r="M378" s="43"/>
      <c r="N378" s="249"/>
      <c r="O378" s="250"/>
      <c r="P378" s="90"/>
      <c r="Q378" s="90"/>
      <c r="R378" s="90"/>
      <c r="S378" s="90"/>
      <c r="T378" s="90"/>
      <c r="U378" s="90"/>
      <c r="V378" s="90"/>
      <c r="W378" s="90"/>
      <c r="X378" s="91"/>
      <c r="Y378" s="37"/>
      <c r="Z378" s="37"/>
      <c r="AA378" s="37"/>
      <c r="AB378" s="37"/>
      <c r="AC378" s="37"/>
      <c r="AD378" s="37"/>
      <c r="AE378" s="37"/>
      <c r="AT378" s="16" t="s">
        <v>148</v>
      </c>
      <c r="AU378" s="16" t="s">
        <v>85</v>
      </c>
    </row>
    <row r="379" s="13" customFormat="1">
      <c r="A379" s="13"/>
      <c r="B379" s="261"/>
      <c r="C379" s="262"/>
      <c r="D379" s="247" t="s">
        <v>149</v>
      </c>
      <c r="E379" s="263" t="s">
        <v>1</v>
      </c>
      <c r="F379" s="264" t="s">
        <v>87</v>
      </c>
      <c r="G379" s="262"/>
      <c r="H379" s="265">
        <v>2</v>
      </c>
      <c r="I379" s="266"/>
      <c r="J379" s="266"/>
      <c r="K379" s="262"/>
      <c r="L379" s="262"/>
      <c r="M379" s="267"/>
      <c r="N379" s="268"/>
      <c r="O379" s="269"/>
      <c r="P379" s="269"/>
      <c r="Q379" s="269"/>
      <c r="R379" s="269"/>
      <c r="S379" s="269"/>
      <c r="T379" s="269"/>
      <c r="U379" s="269"/>
      <c r="V379" s="269"/>
      <c r="W379" s="269"/>
      <c r="X379" s="270"/>
      <c r="Y379" s="13"/>
      <c r="Z379" s="13"/>
      <c r="AA379" s="13"/>
      <c r="AB379" s="13"/>
      <c r="AC379" s="13"/>
      <c r="AD379" s="13"/>
      <c r="AE379" s="13"/>
      <c r="AT379" s="271" t="s">
        <v>149</v>
      </c>
      <c r="AU379" s="271" t="s">
        <v>85</v>
      </c>
      <c r="AV379" s="13" t="s">
        <v>87</v>
      </c>
      <c r="AW379" s="13" t="s">
        <v>5</v>
      </c>
      <c r="AX379" s="13" t="s">
        <v>77</v>
      </c>
      <c r="AY379" s="271" t="s">
        <v>139</v>
      </c>
    </row>
    <row r="380" s="14" customFormat="1">
      <c r="A380" s="14"/>
      <c r="B380" s="272"/>
      <c r="C380" s="273"/>
      <c r="D380" s="247" t="s">
        <v>149</v>
      </c>
      <c r="E380" s="274" t="s">
        <v>1</v>
      </c>
      <c r="F380" s="275" t="s">
        <v>154</v>
      </c>
      <c r="G380" s="273"/>
      <c r="H380" s="276">
        <v>2</v>
      </c>
      <c r="I380" s="277"/>
      <c r="J380" s="277"/>
      <c r="K380" s="273"/>
      <c r="L380" s="273"/>
      <c r="M380" s="278"/>
      <c r="N380" s="279"/>
      <c r="O380" s="280"/>
      <c r="P380" s="280"/>
      <c r="Q380" s="280"/>
      <c r="R380" s="280"/>
      <c r="S380" s="280"/>
      <c r="T380" s="280"/>
      <c r="U380" s="280"/>
      <c r="V380" s="280"/>
      <c r="W380" s="280"/>
      <c r="X380" s="281"/>
      <c r="Y380" s="14"/>
      <c r="Z380" s="14"/>
      <c r="AA380" s="14"/>
      <c r="AB380" s="14"/>
      <c r="AC380" s="14"/>
      <c r="AD380" s="14"/>
      <c r="AE380" s="14"/>
      <c r="AT380" s="282" t="s">
        <v>149</v>
      </c>
      <c r="AU380" s="282" t="s">
        <v>85</v>
      </c>
      <c r="AV380" s="14" t="s">
        <v>146</v>
      </c>
      <c r="AW380" s="14" t="s">
        <v>5</v>
      </c>
      <c r="AX380" s="14" t="s">
        <v>85</v>
      </c>
      <c r="AY380" s="282" t="s">
        <v>139</v>
      </c>
    </row>
    <row r="381" s="2" customFormat="1" ht="33" customHeight="1">
      <c r="A381" s="37"/>
      <c r="B381" s="38"/>
      <c r="C381" s="283" t="s">
        <v>398</v>
      </c>
      <c r="D381" s="283" t="s">
        <v>409</v>
      </c>
      <c r="E381" s="284" t="s">
        <v>738</v>
      </c>
      <c r="F381" s="285" t="s">
        <v>739</v>
      </c>
      <c r="G381" s="286" t="s">
        <v>164</v>
      </c>
      <c r="H381" s="287">
        <v>2</v>
      </c>
      <c r="I381" s="288"/>
      <c r="J381" s="288"/>
      <c r="K381" s="289">
        <f>ROUND(P381*H381,2)</f>
        <v>0</v>
      </c>
      <c r="L381" s="285" t="s">
        <v>144</v>
      </c>
      <c r="M381" s="43"/>
      <c r="N381" s="290" t="s">
        <v>1</v>
      </c>
      <c r="O381" s="241" t="s">
        <v>40</v>
      </c>
      <c r="P381" s="242">
        <f>I381+J381</f>
        <v>0</v>
      </c>
      <c r="Q381" s="242">
        <f>ROUND(I381*H381,2)</f>
        <v>0</v>
      </c>
      <c r="R381" s="242">
        <f>ROUND(J381*H381,2)</f>
        <v>0</v>
      </c>
      <c r="S381" s="90"/>
      <c r="T381" s="243">
        <f>S381*H381</f>
        <v>0</v>
      </c>
      <c r="U381" s="243">
        <v>0</v>
      </c>
      <c r="V381" s="243">
        <f>U381*H381</f>
        <v>0</v>
      </c>
      <c r="W381" s="243">
        <v>0</v>
      </c>
      <c r="X381" s="244">
        <f>W381*H381</f>
        <v>0</v>
      </c>
      <c r="Y381" s="37"/>
      <c r="Z381" s="37"/>
      <c r="AA381" s="37"/>
      <c r="AB381" s="37"/>
      <c r="AC381" s="37"/>
      <c r="AD381" s="37"/>
      <c r="AE381" s="37"/>
      <c r="AR381" s="245" t="s">
        <v>735</v>
      </c>
      <c r="AT381" s="245" t="s">
        <v>409</v>
      </c>
      <c r="AU381" s="245" t="s">
        <v>85</v>
      </c>
      <c r="AY381" s="16" t="s">
        <v>139</v>
      </c>
      <c r="BE381" s="246">
        <f>IF(O381="základní",K381,0)</f>
        <v>0</v>
      </c>
      <c r="BF381" s="246">
        <f>IF(O381="snížená",K381,0)</f>
        <v>0</v>
      </c>
      <c r="BG381" s="246">
        <f>IF(O381="zákl. přenesená",K381,0)</f>
        <v>0</v>
      </c>
      <c r="BH381" s="246">
        <f>IF(O381="sníž. přenesená",K381,0)</f>
        <v>0</v>
      </c>
      <c r="BI381" s="246">
        <f>IF(O381="nulová",K381,0)</f>
        <v>0</v>
      </c>
      <c r="BJ381" s="16" t="s">
        <v>85</v>
      </c>
      <c r="BK381" s="246">
        <f>ROUND(P381*H381,2)</f>
        <v>0</v>
      </c>
      <c r="BL381" s="16" t="s">
        <v>735</v>
      </c>
      <c r="BM381" s="245" t="s">
        <v>1211</v>
      </c>
    </row>
    <row r="382" s="2" customFormat="1">
      <c r="A382" s="37"/>
      <c r="B382" s="38"/>
      <c r="C382" s="39"/>
      <c r="D382" s="247" t="s">
        <v>148</v>
      </c>
      <c r="E382" s="39"/>
      <c r="F382" s="248" t="s">
        <v>741</v>
      </c>
      <c r="G382" s="39"/>
      <c r="H382" s="39"/>
      <c r="I382" s="144"/>
      <c r="J382" s="144"/>
      <c r="K382" s="39"/>
      <c r="L382" s="39"/>
      <c r="M382" s="43"/>
      <c r="N382" s="249"/>
      <c r="O382" s="250"/>
      <c r="P382" s="90"/>
      <c r="Q382" s="90"/>
      <c r="R382" s="90"/>
      <c r="S382" s="90"/>
      <c r="T382" s="90"/>
      <c r="U382" s="90"/>
      <c r="V382" s="90"/>
      <c r="W382" s="90"/>
      <c r="X382" s="91"/>
      <c r="Y382" s="37"/>
      <c r="Z382" s="37"/>
      <c r="AA382" s="37"/>
      <c r="AB382" s="37"/>
      <c r="AC382" s="37"/>
      <c r="AD382" s="37"/>
      <c r="AE382" s="37"/>
      <c r="AT382" s="16" t="s">
        <v>148</v>
      </c>
      <c r="AU382" s="16" t="s">
        <v>85</v>
      </c>
    </row>
    <row r="383" s="13" customFormat="1">
      <c r="A383" s="13"/>
      <c r="B383" s="261"/>
      <c r="C383" s="262"/>
      <c r="D383" s="247" t="s">
        <v>149</v>
      </c>
      <c r="E383" s="263" t="s">
        <v>1</v>
      </c>
      <c r="F383" s="264" t="s">
        <v>87</v>
      </c>
      <c r="G383" s="262"/>
      <c r="H383" s="265">
        <v>2</v>
      </c>
      <c r="I383" s="266"/>
      <c r="J383" s="266"/>
      <c r="K383" s="262"/>
      <c r="L383" s="262"/>
      <c r="M383" s="267"/>
      <c r="N383" s="268"/>
      <c r="O383" s="269"/>
      <c r="P383" s="269"/>
      <c r="Q383" s="269"/>
      <c r="R383" s="269"/>
      <c r="S383" s="269"/>
      <c r="T383" s="269"/>
      <c r="U383" s="269"/>
      <c r="V383" s="269"/>
      <c r="W383" s="269"/>
      <c r="X383" s="270"/>
      <c r="Y383" s="13"/>
      <c r="Z383" s="13"/>
      <c r="AA383" s="13"/>
      <c r="AB383" s="13"/>
      <c r="AC383" s="13"/>
      <c r="AD383" s="13"/>
      <c r="AE383" s="13"/>
      <c r="AT383" s="271" t="s">
        <v>149</v>
      </c>
      <c r="AU383" s="271" t="s">
        <v>85</v>
      </c>
      <c r="AV383" s="13" t="s">
        <v>87</v>
      </c>
      <c r="AW383" s="13" t="s">
        <v>5</v>
      </c>
      <c r="AX383" s="13" t="s">
        <v>77</v>
      </c>
      <c r="AY383" s="271" t="s">
        <v>139</v>
      </c>
    </row>
    <row r="384" s="14" customFormat="1">
      <c r="A384" s="14"/>
      <c r="B384" s="272"/>
      <c r="C384" s="273"/>
      <c r="D384" s="247" t="s">
        <v>149</v>
      </c>
      <c r="E384" s="274" t="s">
        <v>1</v>
      </c>
      <c r="F384" s="275" t="s">
        <v>154</v>
      </c>
      <c r="G384" s="273"/>
      <c r="H384" s="276">
        <v>2</v>
      </c>
      <c r="I384" s="277"/>
      <c r="J384" s="277"/>
      <c r="K384" s="273"/>
      <c r="L384" s="273"/>
      <c r="M384" s="278"/>
      <c r="N384" s="279"/>
      <c r="O384" s="280"/>
      <c r="P384" s="280"/>
      <c r="Q384" s="280"/>
      <c r="R384" s="280"/>
      <c r="S384" s="280"/>
      <c r="T384" s="280"/>
      <c r="U384" s="280"/>
      <c r="V384" s="280"/>
      <c r="W384" s="280"/>
      <c r="X384" s="281"/>
      <c r="Y384" s="14"/>
      <c r="Z384" s="14"/>
      <c r="AA384" s="14"/>
      <c r="AB384" s="14"/>
      <c r="AC384" s="14"/>
      <c r="AD384" s="14"/>
      <c r="AE384" s="14"/>
      <c r="AT384" s="282" t="s">
        <v>149</v>
      </c>
      <c r="AU384" s="282" t="s">
        <v>85</v>
      </c>
      <c r="AV384" s="14" t="s">
        <v>146</v>
      </c>
      <c r="AW384" s="14" t="s">
        <v>5</v>
      </c>
      <c r="AX384" s="14" t="s">
        <v>85</v>
      </c>
      <c r="AY384" s="282" t="s">
        <v>139</v>
      </c>
    </row>
    <row r="385" s="2" customFormat="1" ht="21.75" customHeight="1">
      <c r="A385" s="37"/>
      <c r="B385" s="38"/>
      <c r="C385" s="283" t="s">
        <v>408</v>
      </c>
      <c r="D385" s="283" t="s">
        <v>409</v>
      </c>
      <c r="E385" s="284" t="s">
        <v>743</v>
      </c>
      <c r="F385" s="285" t="s">
        <v>744</v>
      </c>
      <c r="G385" s="286" t="s">
        <v>164</v>
      </c>
      <c r="H385" s="287">
        <v>4</v>
      </c>
      <c r="I385" s="288"/>
      <c r="J385" s="288"/>
      <c r="K385" s="289">
        <f>ROUND(P385*H385,2)</f>
        <v>0</v>
      </c>
      <c r="L385" s="285" t="s">
        <v>144</v>
      </c>
      <c r="M385" s="43"/>
      <c r="N385" s="290" t="s">
        <v>1</v>
      </c>
      <c r="O385" s="241" t="s">
        <v>40</v>
      </c>
      <c r="P385" s="242">
        <f>I385+J385</f>
        <v>0</v>
      </c>
      <c r="Q385" s="242">
        <f>ROUND(I385*H385,2)</f>
        <v>0</v>
      </c>
      <c r="R385" s="242">
        <f>ROUND(J385*H385,2)</f>
        <v>0</v>
      </c>
      <c r="S385" s="90"/>
      <c r="T385" s="243">
        <f>S385*H385</f>
        <v>0</v>
      </c>
      <c r="U385" s="243">
        <v>0</v>
      </c>
      <c r="V385" s="243">
        <f>U385*H385</f>
        <v>0</v>
      </c>
      <c r="W385" s="243">
        <v>0</v>
      </c>
      <c r="X385" s="244">
        <f>W385*H385</f>
        <v>0</v>
      </c>
      <c r="Y385" s="37"/>
      <c r="Z385" s="37"/>
      <c r="AA385" s="37"/>
      <c r="AB385" s="37"/>
      <c r="AC385" s="37"/>
      <c r="AD385" s="37"/>
      <c r="AE385" s="37"/>
      <c r="AR385" s="245" t="s">
        <v>735</v>
      </c>
      <c r="AT385" s="245" t="s">
        <v>409</v>
      </c>
      <c r="AU385" s="245" t="s">
        <v>85</v>
      </c>
      <c r="AY385" s="16" t="s">
        <v>139</v>
      </c>
      <c r="BE385" s="246">
        <f>IF(O385="základní",K385,0)</f>
        <v>0</v>
      </c>
      <c r="BF385" s="246">
        <f>IF(O385="snížená",K385,0)</f>
        <v>0</v>
      </c>
      <c r="BG385" s="246">
        <f>IF(O385="zákl. přenesená",K385,0)</f>
        <v>0</v>
      </c>
      <c r="BH385" s="246">
        <f>IF(O385="sníž. přenesená",K385,0)</f>
        <v>0</v>
      </c>
      <c r="BI385" s="246">
        <f>IF(O385="nulová",K385,0)</f>
        <v>0</v>
      </c>
      <c r="BJ385" s="16" t="s">
        <v>85</v>
      </c>
      <c r="BK385" s="246">
        <f>ROUND(P385*H385,2)</f>
        <v>0</v>
      </c>
      <c r="BL385" s="16" t="s">
        <v>735</v>
      </c>
      <c r="BM385" s="245" t="s">
        <v>1212</v>
      </c>
    </row>
    <row r="386" s="2" customFormat="1">
      <c r="A386" s="37"/>
      <c r="B386" s="38"/>
      <c r="C386" s="39"/>
      <c r="D386" s="247" t="s">
        <v>148</v>
      </c>
      <c r="E386" s="39"/>
      <c r="F386" s="248" t="s">
        <v>746</v>
      </c>
      <c r="G386" s="39"/>
      <c r="H386" s="39"/>
      <c r="I386" s="144"/>
      <c r="J386" s="144"/>
      <c r="K386" s="39"/>
      <c r="L386" s="39"/>
      <c r="M386" s="43"/>
      <c r="N386" s="249"/>
      <c r="O386" s="250"/>
      <c r="P386" s="90"/>
      <c r="Q386" s="90"/>
      <c r="R386" s="90"/>
      <c r="S386" s="90"/>
      <c r="T386" s="90"/>
      <c r="U386" s="90"/>
      <c r="V386" s="90"/>
      <c r="W386" s="90"/>
      <c r="X386" s="91"/>
      <c r="Y386" s="37"/>
      <c r="Z386" s="37"/>
      <c r="AA386" s="37"/>
      <c r="AB386" s="37"/>
      <c r="AC386" s="37"/>
      <c r="AD386" s="37"/>
      <c r="AE386" s="37"/>
      <c r="AT386" s="16" t="s">
        <v>148</v>
      </c>
      <c r="AU386" s="16" t="s">
        <v>85</v>
      </c>
    </row>
    <row r="387" s="13" customFormat="1">
      <c r="A387" s="13"/>
      <c r="B387" s="261"/>
      <c r="C387" s="262"/>
      <c r="D387" s="247" t="s">
        <v>149</v>
      </c>
      <c r="E387" s="263" t="s">
        <v>1</v>
      </c>
      <c r="F387" s="264" t="s">
        <v>146</v>
      </c>
      <c r="G387" s="262"/>
      <c r="H387" s="265">
        <v>4</v>
      </c>
      <c r="I387" s="266"/>
      <c r="J387" s="266"/>
      <c r="K387" s="262"/>
      <c r="L387" s="262"/>
      <c r="M387" s="267"/>
      <c r="N387" s="268"/>
      <c r="O387" s="269"/>
      <c r="P387" s="269"/>
      <c r="Q387" s="269"/>
      <c r="R387" s="269"/>
      <c r="S387" s="269"/>
      <c r="T387" s="269"/>
      <c r="U387" s="269"/>
      <c r="V387" s="269"/>
      <c r="W387" s="269"/>
      <c r="X387" s="270"/>
      <c r="Y387" s="13"/>
      <c r="Z387" s="13"/>
      <c r="AA387" s="13"/>
      <c r="AB387" s="13"/>
      <c r="AC387" s="13"/>
      <c r="AD387" s="13"/>
      <c r="AE387" s="13"/>
      <c r="AT387" s="271" t="s">
        <v>149</v>
      </c>
      <c r="AU387" s="271" t="s">
        <v>85</v>
      </c>
      <c r="AV387" s="13" t="s">
        <v>87</v>
      </c>
      <c r="AW387" s="13" t="s">
        <v>5</v>
      </c>
      <c r="AX387" s="13" t="s">
        <v>77</v>
      </c>
      <c r="AY387" s="271" t="s">
        <v>139</v>
      </c>
    </row>
    <row r="388" s="14" customFormat="1">
      <c r="A388" s="14"/>
      <c r="B388" s="272"/>
      <c r="C388" s="273"/>
      <c r="D388" s="247" t="s">
        <v>149</v>
      </c>
      <c r="E388" s="274" t="s">
        <v>1</v>
      </c>
      <c r="F388" s="275" t="s">
        <v>154</v>
      </c>
      <c r="G388" s="273"/>
      <c r="H388" s="276">
        <v>4</v>
      </c>
      <c r="I388" s="277"/>
      <c r="J388" s="277"/>
      <c r="K388" s="273"/>
      <c r="L388" s="273"/>
      <c r="M388" s="278"/>
      <c r="N388" s="279"/>
      <c r="O388" s="280"/>
      <c r="P388" s="280"/>
      <c r="Q388" s="280"/>
      <c r="R388" s="280"/>
      <c r="S388" s="280"/>
      <c r="T388" s="280"/>
      <c r="U388" s="280"/>
      <c r="V388" s="280"/>
      <c r="W388" s="280"/>
      <c r="X388" s="281"/>
      <c r="Y388" s="14"/>
      <c r="Z388" s="14"/>
      <c r="AA388" s="14"/>
      <c r="AB388" s="14"/>
      <c r="AC388" s="14"/>
      <c r="AD388" s="14"/>
      <c r="AE388" s="14"/>
      <c r="AT388" s="282" t="s">
        <v>149</v>
      </c>
      <c r="AU388" s="282" t="s">
        <v>85</v>
      </c>
      <c r="AV388" s="14" t="s">
        <v>146</v>
      </c>
      <c r="AW388" s="14" t="s">
        <v>5</v>
      </c>
      <c r="AX388" s="14" t="s">
        <v>85</v>
      </c>
      <c r="AY388" s="282" t="s">
        <v>139</v>
      </c>
    </row>
    <row r="389" s="11" customFormat="1" ht="25.92" customHeight="1">
      <c r="A389" s="11"/>
      <c r="B389" s="216"/>
      <c r="C389" s="217"/>
      <c r="D389" s="218" t="s">
        <v>76</v>
      </c>
      <c r="E389" s="219" t="s">
        <v>747</v>
      </c>
      <c r="F389" s="219" t="s">
        <v>748</v>
      </c>
      <c r="G389" s="217"/>
      <c r="H389" s="217"/>
      <c r="I389" s="220"/>
      <c r="J389" s="220"/>
      <c r="K389" s="221">
        <f>BK389</f>
        <v>0</v>
      </c>
      <c r="L389" s="217"/>
      <c r="M389" s="222"/>
      <c r="N389" s="223"/>
      <c r="O389" s="224"/>
      <c r="P389" s="224"/>
      <c r="Q389" s="225">
        <f>SUM(Q390:Q432)</f>
        <v>0</v>
      </c>
      <c r="R389" s="225">
        <f>SUM(R390:R432)</f>
        <v>0</v>
      </c>
      <c r="S389" s="224"/>
      <c r="T389" s="226">
        <f>SUM(T390:T432)</f>
        <v>0</v>
      </c>
      <c r="U389" s="224"/>
      <c r="V389" s="226">
        <f>SUM(V390:V432)</f>
        <v>0</v>
      </c>
      <c r="W389" s="224"/>
      <c r="X389" s="227">
        <f>SUM(X390:X432)</f>
        <v>0</v>
      </c>
      <c r="Y389" s="11"/>
      <c r="Z389" s="11"/>
      <c r="AA389" s="11"/>
      <c r="AB389" s="11"/>
      <c r="AC389" s="11"/>
      <c r="AD389" s="11"/>
      <c r="AE389" s="11"/>
      <c r="AR389" s="228" t="s">
        <v>186</v>
      </c>
      <c r="AT389" s="229" t="s">
        <v>76</v>
      </c>
      <c r="AU389" s="229" t="s">
        <v>77</v>
      </c>
      <c r="AY389" s="228" t="s">
        <v>139</v>
      </c>
      <c r="BK389" s="230">
        <f>SUM(BK390:BK432)</f>
        <v>0</v>
      </c>
    </row>
    <row r="390" s="2" customFormat="1" ht="44.25" customHeight="1">
      <c r="A390" s="37"/>
      <c r="B390" s="38"/>
      <c r="C390" s="283" t="s">
        <v>418</v>
      </c>
      <c r="D390" s="283" t="s">
        <v>409</v>
      </c>
      <c r="E390" s="284" t="s">
        <v>750</v>
      </c>
      <c r="F390" s="285" t="s">
        <v>751</v>
      </c>
      <c r="G390" s="286" t="s">
        <v>364</v>
      </c>
      <c r="H390" s="287">
        <v>28.491</v>
      </c>
      <c r="I390" s="288"/>
      <c r="J390" s="288"/>
      <c r="K390" s="289">
        <f>ROUND(P390*H390,2)</f>
        <v>0</v>
      </c>
      <c r="L390" s="285" t="s">
        <v>144</v>
      </c>
      <c r="M390" s="43"/>
      <c r="N390" s="290" t="s">
        <v>1</v>
      </c>
      <c r="O390" s="241" t="s">
        <v>40</v>
      </c>
      <c r="P390" s="242">
        <f>I390+J390</f>
        <v>0</v>
      </c>
      <c r="Q390" s="242">
        <f>ROUND(I390*H390,2)</f>
        <v>0</v>
      </c>
      <c r="R390" s="242">
        <f>ROUND(J390*H390,2)</f>
        <v>0</v>
      </c>
      <c r="S390" s="90"/>
      <c r="T390" s="243">
        <f>S390*H390</f>
        <v>0</v>
      </c>
      <c r="U390" s="243">
        <v>0</v>
      </c>
      <c r="V390" s="243">
        <f>U390*H390</f>
        <v>0</v>
      </c>
      <c r="W390" s="243">
        <v>0</v>
      </c>
      <c r="X390" s="244">
        <f>W390*H390</f>
        <v>0</v>
      </c>
      <c r="Y390" s="37"/>
      <c r="Z390" s="37"/>
      <c r="AA390" s="37"/>
      <c r="AB390" s="37"/>
      <c r="AC390" s="37"/>
      <c r="AD390" s="37"/>
      <c r="AE390" s="37"/>
      <c r="AR390" s="245" t="s">
        <v>735</v>
      </c>
      <c r="AT390" s="245" t="s">
        <v>409</v>
      </c>
      <c r="AU390" s="245" t="s">
        <v>85</v>
      </c>
      <c r="AY390" s="16" t="s">
        <v>139</v>
      </c>
      <c r="BE390" s="246">
        <f>IF(O390="základní",K390,0)</f>
        <v>0</v>
      </c>
      <c r="BF390" s="246">
        <f>IF(O390="snížená",K390,0)</f>
        <v>0</v>
      </c>
      <c r="BG390" s="246">
        <f>IF(O390="zákl. přenesená",K390,0)</f>
        <v>0</v>
      </c>
      <c r="BH390" s="246">
        <f>IF(O390="sníž. přenesená",K390,0)</f>
        <v>0</v>
      </c>
      <c r="BI390" s="246">
        <f>IF(O390="nulová",K390,0)</f>
        <v>0</v>
      </c>
      <c r="BJ390" s="16" t="s">
        <v>85</v>
      </c>
      <c r="BK390" s="246">
        <f>ROUND(P390*H390,2)</f>
        <v>0</v>
      </c>
      <c r="BL390" s="16" t="s">
        <v>735</v>
      </c>
      <c r="BM390" s="245" t="s">
        <v>1213</v>
      </c>
    </row>
    <row r="391" s="2" customFormat="1">
      <c r="A391" s="37"/>
      <c r="B391" s="38"/>
      <c r="C391" s="39"/>
      <c r="D391" s="247" t="s">
        <v>148</v>
      </c>
      <c r="E391" s="39"/>
      <c r="F391" s="248" t="s">
        <v>753</v>
      </c>
      <c r="G391" s="39"/>
      <c r="H391" s="39"/>
      <c r="I391" s="144"/>
      <c r="J391" s="144"/>
      <c r="K391" s="39"/>
      <c r="L391" s="39"/>
      <c r="M391" s="43"/>
      <c r="N391" s="249"/>
      <c r="O391" s="250"/>
      <c r="P391" s="90"/>
      <c r="Q391" s="90"/>
      <c r="R391" s="90"/>
      <c r="S391" s="90"/>
      <c r="T391" s="90"/>
      <c r="U391" s="90"/>
      <c r="V391" s="90"/>
      <c r="W391" s="90"/>
      <c r="X391" s="91"/>
      <c r="Y391" s="37"/>
      <c r="Z391" s="37"/>
      <c r="AA391" s="37"/>
      <c r="AB391" s="37"/>
      <c r="AC391" s="37"/>
      <c r="AD391" s="37"/>
      <c r="AE391" s="37"/>
      <c r="AT391" s="16" t="s">
        <v>148</v>
      </c>
      <c r="AU391" s="16" t="s">
        <v>85</v>
      </c>
    </row>
    <row r="392" s="12" customFormat="1">
      <c r="A392" s="12"/>
      <c r="B392" s="251"/>
      <c r="C392" s="252"/>
      <c r="D392" s="247" t="s">
        <v>149</v>
      </c>
      <c r="E392" s="253" t="s">
        <v>1</v>
      </c>
      <c r="F392" s="254" t="s">
        <v>1214</v>
      </c>
      <c r="G392" s="252"/>
      <c r="H392" s="253" t="s">
        <v>1</v>
      </c>
      <c r="I392" s="255"/>
      <c r="J392" s="255"/>
      <c r="K392" s="252"/>
      <c r="L392" s="252"/>
      <c r="M392" s="256"/>
      <c r="N392" s="257"/>
      <c r="O392" s="258"/>
      <c r="P392" s="258"/>
      <c r="Q392" s="258"/>
      <c r="R392" s="258"/>
      <c r="S392" s="258"/>
      <c r="T392" s="258"/>
      <c r="U392" s="258"/>
      <c r="V392" s="258"/>
      <c r="W392" s="258"/>
      <c r="X392" s="259"/>
      <c r="Y392" s="12"/>
      <c r="Z392" s="12"/>
      <c r="AA392" s="12"/>
      <c r="AB392" s="12"/>
      <c r="AC392" s="12"/>
      <c r="AD392" s="12"/>
      <c r="AE392" s="12"/>
      <c r="AT392" s="260" t="s">
        <v>149</v>
      </c>
      <c r="AU392" s="260" t="s">
        <v>85</v>
      </c>
      <c r="AV392" s="12" t="s">
        <v>85</v>
      </c>
      <c r="AW392" s="12" t="s">
        <v>5</v>
      </c>
      <c r="AX392" s="12" t="s">
        <v>77</v>
      </c>
      <c r="AY392" s="260" t="s">
        <v>139</v>
      </c>
    </row>
    <row r="393" s="13" customFormat="1">
      <c r="A393" s="13"/>
      <c r="B393" s="261"/>
      <c r="C393" s="262"/>
      <c r="D393" s="247" t="s">
        <v>149</v>
      </c>
      <c r="E393" s="263" t="s">
        <v>1</v>
      </c>
      <c r="F393" s="264" t="s">
        <v>1215</v>
      </c>
      <c r="G393" s="262"/>
      <c r="H393" s="265">
        <v>28.491</v>
      </c>
      <c r="I393" s="266"/>
      <c r="J393" s="266"/>
      <c r="K393" s="262"/>
      <c r="L393" s="262"/>
      <c r="M393" s="267"/>
      <c r="N393" s="268"/>
      <c r="O393" s="269"/>
      <c r="P393" s="269"/>
      <c r="Q393" s="269"/>
      <c r="R393" s="269"/>
      <c r="S393" s="269"/>
      <c r="T393" s="269"/>
      <c r="U393" s="269"/>
      <c r="V393" s="269"/>
      <c r="W393" s="269"/>
      <c r="X393" s="270"/>
      <c r="Y393" s="13"/>
      <c r="Z393" s="13"/>
      <c r="AA393" s="13"/>
      <c r="AB393" s="13"/>
      <c r="AC393" s="13"/>
      <c r="AD393" s="13"/>
      <c r="AE393" s="13"/>
      <c r="AT393" s="271" t="s">
        <v>149</v>
      </c>
      <c r="AU393" s="271" t="s">
        <v>85</v>
      </c>
      <c r="AV393" s="13" t="s">
        <v>87</v>
      </c>
      <c r="AW393" s="13" t="s">
        <v>5</v>
      </c>
      <c r="AX393" s="13" t="s">
        <v>77</v>
      </c>
      <c r="AY393" s="271" t="s">
        <v>139</v>
      </c>
    </row>
    <row r="394" s="14" customFormat="1">
      <c r="A394" s="14"/>
      <c r="B394" s="272"/>
      <c r="C394" s="273"/>
      <c r="D394" s="247" t="s">
        <v>149</v>
      </c>
      <c r="E394" s="274" t="s">
        <v>1</v>
      </c>
      <c r="F394" s="275" t="s">
        <v>154</v>
      </c>
      <c r="G394" s="273"/>
      <c r="H394" s="276">
        <v>28.491</v>
      </c>
      <c r="I394" s="277"/>
      <c r="J394" s="277"/>
      <c r="K394" s="273"/>
      <c r="L394" s="273"/>
      <c r="M394" s="278"/>
      <c r="N394" s="279"/>
      <c r="O394" s="280"/>
      <c r="P394" s="280"/>
      <c r="Q394" s="280"/>
      <c r="R394" s="280"/>
      <c r="S394" s="280"/>
      <c r="T394" s="280"/>
      <c r="U394" s="280"/>
      <c r="V394" s="280"/>
      <c r="W394" s="280"/>
      <c r="X394" s="281"/>
      <c r="Y394" s="14"/>
      <c r="Z394" s="14"/>
      <c r="AA394" s="14"/>
      <c r="AB394" s="14"/>
      <c r="AC394" s="14"/>
      <c r="AD394" s="14"/>
      <c r="AE394" s="14"/>
      <c r="AT394" s="282" t="s">
        <v>149</v>
      </c>
      <c r="AU394" s="282" t="s">
        <v>85</v>
      </c>
      <c r="AV394" s="14" t="s">
        <v>146</v>
      </c>
      <c r="AW394" s="14" t="s">
        <v>5</v>
      </c>
      <c r="AX394" s="14" t="s">
        <v>85</v>
      </c>
      <c r="AY394" s="282" t="s">
        <v>139</v>
      </c>
    </row>
    <row r="395" s="2" customFormat="1" ht="44.25" customHeight="1">
      <c r="A395" s="37"/>
      <c r="B395" s="38"/>
      <c r="C395" s="283" t="s">
        <v>428</v>
      </c>
      <c r="D395" s="283" t="s">
        <v>409</v>
      </c>
      <c r="E395" s="284" t="s">
        <v>757</v>
      </c>
      <c r="F395" s="285" t="s">
        <v>758</v>
      </c>
      <c r="G395" s="286" t="s">
        <v>364</v>
      </c>
      <c r="H395" s="287">
        <v>76.947000000000003</v>
      </c>
      <c r="I395" s="288"/>
      <c r="J395" s="288"/>
      <c r="K395" s="289">
        <f>ROUND(P395*H395,2)</f>
        <v>0</v>
      </c>
      <c r="L395" s="285" t="s">
        <v>144</v>
      </c>
      <c r="M395" s="43"/>
      <c r="N395" s="290" t="s">
        <v>1</v>
      </c>
      <c r="O395" s="241" t="s">
        <v>40</v>
      </c>
      <c r="P395" s="242">
        <f>I395+J395</f>
        <v>0</v>
      </c>
      <c r="Q395" s="242">
        <f>ROUND(I395*H395,2)</f>
        <v>0</v>
      </c>
      <c r="R395" s="242">
        <f>ROUND(J395*H395,2)</f>
        <v>0</v>
      </c>
      <c r="S395" s="90"/>
      <c r="T395" s="243">
        <f>S395*H395</f>
        <v>0</v>
      </c>
      <c r="U395" s="243">
        <v>0</v>
      </c>
      <c r="V395" s="243">
        <f>U395*H395</f>
        <v>0</v>
      </c>
      <c r="W395" s="243">
        <v>0</v>
      </c>
      <c r="X395" s="244">
        <f>W395*H395</f>
        <v>0</v>
      </c>
      <c r="Y395" s="37"/>
      <c r="Z395" s="37"/>
      <c r="AA395" s="37"/>
      <c r="AB395" s="37"/>
      <c r="AC395" s="37"/>
      <c r="AD395" s="37"/>
      <c r="AE395" s="37"/>
      <c r="AR395" s="245" t="s">
        <v>735</v>
      </c>
      <c r="AT395" s="245" t="s">
        <v>409</v>
      </c>
      <c r="AU395" s="245" t="s">
        <v>85</v>
      </c>
      <c r="AY395" s="16" t="s">
        <v>139</v>
      </c>
      <c r="BE395" s="246">
        <f>IF(O395="základní",K395,0)</f>
        <v>0</v>
      </c>
      <c r="BF395" s="246">
        <f>IF(O395="snížená",K395,0)</f>
        <v>0</v>
      </c>
      <c r="BG395" s="246">
        <f>IF(O395="zákl. přenesená",K395,0)</f>
        <v>0</v>
      </c>
      <c r="BH395" s="246">
        <f>IF(O395="sníž. přenesená",K395,0)</f>
        <v>0</v>
      </c>
      <c r="BI395" s="246">
        <f>IF(O395="nulová",K395,0)</f>
        <v>0</v>
      </c>
      <c r="BJ395" s="16" t="s">
        <v>85</v>
      </c>
      <c r="BK395" s="246">
        <f>ROUND(P395*H395,2)</f>
        <v>0</v>
      </c>
      <c r="BL395" s="16" t="s">
        <v>735</v>
      </c>
      <c r="BM395" s="245" t="s">
        <v>1216</v>
      </c>
    </row>
    <row r="396" s="2" customFormat="1">
      <c r="A396" s="37"/>
      <c r="B396" s="38"/>
      <c r="C396" s="39"/>
      <c r="D396" s="247" t="s">
        <v>148</v>
      </c>
      <c r="E396" s="39"/>
      <c r="F396" s="248" t="s">
        <v>760</v>
      </c>
      <c r="G396" s="39"/>
      <c r="H396" s="39"/>
      <c r="I396" s="144"/>
      <c r="J396" s="144"/>
      <c r="K396" s="39"/>
      <c r="L396" s="39"/>
      <c r="M396" s="43"/>
      <c r="N396" s="249"/>
      <c r="O396" s="250"/>
      <c r="P396" s="90"/>
      <c r="Q396" s="90"/>
      <c r="R396" s="90"/>
      <c r="S396" s="90"/>
      <c r="T396" s="90"/>
      <c r="U396" s="90"/>
      <c r="V396" s="90"/>
      <c r="W396" s="90"/>
      <c r="X396" s="91"/>
      <c r="Y396" s="37"/>
      <c r="Z396" s="37"/>
      <c r="AA396" s="37"/>
      <c r="AB396" s="37"/>
      <c r="AC396" s="37"/>
      <c r="AD396" s="37"/>
      <c r="AE396" s="37"/>
      <c r="AT396" s="16" t="s">
        <v>148</v>
      </c>
      <c r="AU396" s="16" t="s">
        <v>85</v>
      </c>
    </row>
    <row r="397" s="12" customFormat="1">
      <c r="A397" s="12"/>
      <c r="B397" s="251"/>
      <c r="C397" s="252"/>
      <c r="D397" s="247" t="s">
        <v>149</v>
      </c>
      <c r="E397" s="253" t="s">
        <v>1</v>
      </c>
      <c r="F397" s="254" t="s">
        <v>761</v>
      </c>
      <c r="G397" s="252"/>
      <c r="H397" s="253" t="s">
        <v>1</v>
      </c>
      <c r="I397" s="255"/>
      <c r="J397" s="255"/>
      <c r="K397" s="252"/>
      <c r="L397" s="252"/>
      <c r="M397" s="256"/>
      <c r="N397" s="257"/>
      <c r="O397" s="258"/>
      <c r="P397" s="258"/>
      <c r="Q397" s="258"/>
      <c r="R397" s="258"/>
      <c r="S397" s="258"/>
      <c r="T397" s="258"/>
      <c r="U397" s="258"/>
      <c r="V397" s="258"/>
      <c r="W397" s="258"/>
      <c r="X397" s="259"/>
      <c r="Y397" s="12"/>
      <c r="Z397" s="12"/>
      <c r="AA397" s="12"/>
      <c r="AB397" s="12"/>
      <c r="AC397" s="12"/>
      <c r="AD397" s="12"/>
      <c r="AE397" s="12"/>
      <c r="AT397" s="260" t="s">
        <v>149</v>
      </c>
      <c r="AU397" s="260" t="s">
        <v>85</v>
      </c>
      <c r="AV397" s="12" t="s">
        <v>85</v>
      </c>
      <c r="AW397" s="12" t="s">
        <v>5</v>
      </c>
      <c r="AX397" s="12" t="s">
        <v>77</v>
      </c>
      <c r="AY397" s="260" t="s">
        <v>139</v>
      </c>
    </row>
    <row r="398" s="13" customFormat="1">
      <c r="A398" s="13"/>
      <c r="B398" s="261"/>
      <c r="C398" s="262"/>
      <c r="D398" s="247" t="s">
        <v>149</v>
      </c>
      <c r="E398" s="263" t="s">
        <v>1</v>
      </c>
      <c r="F398" s="264" t="s">
        <v>1217</v>
      </c>
      <c r="G398" s="262"/>
      <c r="H398" s="265">
        <v>48.960000000000001</v>
      </c>
      <c r="I398" s="266"/>
      <c r="J398" s="266"/>
      <c r="K398" s="262"/>
      <c r="L398" s="262"/>
      <c r="M398" s="267"/>
      <c r="N398" s="268"/>
      <c r="O398" s="269"/>
      <c r="P398" s="269"/>
      <c r="Q398" s="269"/>
      <c r="R398" s="269"/>
      <c r="S398" s="269"/>
      <c r="T398" s="269"/>
      <c r="U398" s="269"/>
      <c r="V398" s="269"/>
      <c r="W398" s="269"/>
      <c r="X398" s="270"/>
      <c r="Y398" s="13"/>
      <c r="Z398" s="13"/>
      <c r="AA398" s="13"/>
      <c r="AB398" s="13"/>
      <c r="AC398" s="13"/>
      <c r="AD398" s="13"/>
      <c r="AE398" s="13"/>
      <c r="AT398" s="271" t="s">
        <v>149</v>
      </c>
      <c r="AU398" s="271" t="s">
        <v>85</v>
      </c>
      <c r="AV398" s="13" t="s">
        <v>87</v>
      </c>
      <c r="AW398" s="13" t="s">
        <v>5</v>
      </c>
      <c r="AX398" s="13" t="s">
        <v>77</v>
      </c>
      <c r="AY398" s="271" t="s">
        <v>139</v>
      </c>
    </row>
    <row r="399" s="12" customFormat="1">
      <c r="A399" s="12"/>
      <c r="B399" s="251"/>
      <c r="C399" s="252"/>
      <c r="D399" s="247" t="s">
        <v>149</v>
      </c>
      <c r="E399" s="253" t="s">
        <v>1</v>
      </c>
      <c r="F399" s="254" t="s">
        <v>763</v>
      </c>
      <c r="G399" s="252"/>
      <c r="H399" s="253" t="s">
        <v>1</v>
      </c>
      <c r="I399" s="255"/>
      <c r="J399" s="255"/>
      <c r="K399" s="252"/>
      <c r="L399" s="252"/>
      <c r="M399" s="256"/>
      <c r="N399" s="257"/>
      <c r="O399" s="258"/>
      <c r="P399" s="258"/>
      <c r="Q399" s="258"/>
      <c r="R399" s="258"/>
      <c r="S399" s="258"/>
      <c r="T399" s="258"/>
      <c r="U399" s="258"/>
      <c r="V399" s="258"/>
      <c r="W399" s="258"/>
      <c r="X399" s="259"/>
      <c r="Y399" s="12"/>
      <c r="Z399" s="12"/>
      <c r="AA399" s="12"/>
      <c r="AB399" s="12"/>
      <c r="AC399" s="12"/>
      <c r="AD399" s="12"/>
      <c r="AE399" s="12"/>
      <c r="AT399" s="260" t="s">
        <v>149</v>
      </c>
      <c r="AU399" s="260" t="s">
        <v>85</v>
      </c>
      <c r="AV399" s="12" t="s">
        <v>85</v>
      </c>
      <c r="AW399" s="12" t="s">
        <v>5</v>
      </c>
      <c r="AX399" s="12" t="s">
        <v>77</v>
      </c>
      <c r="AY399" s="260" t="s">
        <v>139</v>
      </c>
    </row>
    <row r="400" s="13" customFormat="1">
      <c r="A400" s="13"/>
      <c r="B400" s="261"/>
      <c r="C400" s="262"/>
      <c r="D400" s="247" t="s">
        <v>149</v>
      </c>
      <c r="E400" s="263" t="s">
        <v>1</v>
      </c>
      <c r="F400" s="264" t="s">
        <v>1218</v>
      </c>
      <c r="G400" s="262"/>
      <c r="H400" s="265">
        <v>0.086999999999999994</v>
      </c>
      <c r="I400" s="266"/>
      <c r="J400" s="266"/>
      <c r="K400" s="262"/>
      <c r="L400" s="262"/>
      <c r="M400" s="267"/>
      <c r="N400" s="268"/>
      <c r="O400" s="269"/>
      <c r="P400" s="269"/>
      <c r="Q400" s="269"/>
      <c r="R400" s="269"/>
      <c r="S400" s="269"/>
      <c r="T400" s="269"/>
      <c r="U400" s="269"/>
      <c r="V400" s="269"/>
      <c r="W400" s="269"/>
      <c r="X400" s="270"/>
      <c r="Y400" s="13"/>
      <c r="Z400" s="13"/>
      <c r="AA400" s="13"/>
      <c r="AB400" s="13"/>
      <c r="AC400" s="13"/>
      <c r="AD400" s="13"/>
      <c r="AE400" s="13"/>
      <c r="AT400" s="271" t="s">
        <v>149</v>
      </c>
      <c r="AU400" s="271" t="s">
        <v>85</v>
      </c>
      <c r="AV400" s="13" t="s">
        <v>87</v>
      </c>
      <c r="AW400" s="13" t="s">
        <v>5</v>
      </c>
      <c r="AX400" s="13" t="s">
        <v>77</v>
      </c>
      <c r="AY400" s="271" t="s">
        <v>139</v>
      </c>
    </row>
    <row r="401" s="12" customFormat="1">
      <c r="A401" s="12"/>
      <c r="B401" s="251"/>
      <c r="C401" s="252"/>
      <c r="D401" s="247" t="s">
        <v>149</v>
      </c>
      <c r="E401" s="253" t="s">
        <v>1</v>
      </c>
      <c r="F401" s="254" t="s">
        <v>1219</v>
      </c>
      <c r="G401" s="252"/>
      <c r="H401" s="253" t="s">
        <v>1</v>
      </c>
      <c r="I401" s="255"/>
      <c r="J401" s="255"/>
      <c r="K401" s="252"/>
      <c r="L401" s="252"/>
      <c r="M401" s="256"/>
      <c r="N401" s="257"/>
      <c r="O401" s="258"/>
      <c r="P401" s="258"/>
      <c r="Q401" s="258"/>
      <c r="R401" s="258"/>
      <c r="S401" s="258"/>
      <c r="T401" s="258"/>
      <c r="U401" s="258"/>
      <c r="V401" s="258"/>
      <c r="W401" s="258"/>
      <c r="X401" s="259"/>
      <c r="Y401" s="12"/>
      <c r="Z401" s="12"/>
      <c r="AA401" s="12"/>
      <c r="AB401" s="12"/>
      <c r="AC401" s="12"/>
      <c r="AD401" s="12"/>
      <c r="AE401" s="12"/>
      <c r="AT401" s="260" t="s">
        <v>149</v>
      </c>
      <c r="AU401" s="260" t="s">
        <v>85</v>
      </c>
      <c r="AV401" s="12" t="s">
        <v>85</v>
      </c>
      <c r="AW401" s="12" t="s">
        <v>5</v>
      </c>
      <c r="AX401" s="12" t="s">
        <v>77</v>
      </c>
      <c r="AY401" s="260" t="s">
        <v>139</v>
      </c>
    </row>
    <row r="402" s="13" customFormat="1">
      <c r="A402" s="13"/>
      <c r="B402" s="261"/>
      <c r="C402" s="262"/>
      <c r="D402" s="247" t="s">
        <v>149</v>
      </c>
      <c r="E402" s="263" t="s">
        <v>1</v>
      </c>
      <c r="F402" s="264" t="s">
        <v>1220</v>
      </c>
      <c r="G402" s="262"/>
      <c r="H402" s="265">
        <v>27.899999999999999</v>
      </c>
      <c r="I402" s="266"/>
      <c r="J402" s="266"/>
      <c r="K402" s="262"/>
      <c r="L402" s="262"/>
      <c r="M402" s="267"/>
      <c r="N402" s="268"/>
      <c r="O402" s="269"/>
      <c r="P402" s="269"/>
      <c r="Q402" s="269"/>
      <c r="R402" s="269"/>
      <c r="S402" s="269"/>
      <c r="T402" s="269"/>
      <c r="U402" s="269"/>
      <c r="V402" s="269"/>
      <c r="W402" s="269"/>
      <c r="X402" s="270"/>
      <c r="Y402" s="13"/>
      <c r="Z402" s="13"/>
      <c r="AA402" s="13"/>
      <c r="AB402" s="13"/>
      <c r="AC402" s="13"/>
      <c r="AD402" s="13"/>
      <c r="AE402" s="13"/>
      <c r="AT402" s="271" t="s">
        <v>149</v>
      </c>
      <c r="AU402" s="271" t="s">
        <v>85</v>
      </c>
      <c r="AV402" s="13" t="s">
        <v>87</v>
      </c>
      <c r="AW402" s="13" t="s">
        <v>5</v>
      </c>
      <c r="AX402" s="13" t="s">
        <v>77</v>
      </c>
      <c r="AY402" s="271" t="s">
        <v>139</v>
      </c>
    </row>
    <row r="403" s="14" customFormat="1">
      <c r="A403" s="14"/>
      <c r="B403" s="272"/>
      <c r="C403" s="273"/>
      <c r="D403" s="247" t="s">
        <v>149</v>
      </c>
      <c r="E403" s="274" t="s">
        <v>1</v>
      </c>
      <c r="F403" s="275" t="s">
        <v>154</v>
      </c>
      <c r="G403" s="273"/>
      <c r="H403" s="276">
        <v>76.947000000000003</v>
      </c>
      <c r="I403" s="277"/>
      <c r="J403" s="277"/>
      <c r="K403" s="273"/>
      <c r="L403" s="273"/>
      <c r="M403" s="278"/>
      <c r="N403" s="279"/>
      <c r="O403" s="280"/>
      <c r="P403" s="280"/>
      <c r="Q403" s="280"/>
      <c r="R403" s="280"/>
      <c r="S403" s="280"/>
      <c r="T403" s="280"/>
      <c r="U403" s="280"/>
      <c r="V403" s="280"/>
      <c r="W403" s="280"/>
      <c r="X403" s="281"/>
      <c r="Y403" s="14"/>
      <c r="Z403" s="14"/>
      <c r="AA403" s="14"/>
      <c r="AB403" s="14"/>
      <c r="AC403" s="14"/>
      <c r="AD403" s="14"/>
      <c r="AE403" s="14"/>
      <c r="AT403" s="282" t="s">
        <v>149</v>
      </c>
      <c r="AU403" s="282" t="s">
        <v>85</v>
      </c>
      <c r="AV403" s="14" t="s">
        <v>146</v>
      </c>
      <c r="AW403" s="14" t="s">
        <v>5</v>
      </c>
      <c r="AX403" s="14" t="s">
        <v>85</v>
      </c>
      <c r="AY403" s="282" t="s">
        <v>139</v>
      </c>
    </row>
    <row r="404" s="2" customFormat="1" ht="44.25" customHeight="1">
      <c r="A404" s="37"/>
      <c r="B404" s="38"/>
      <c r="C404" s="283" t="s">
        <v>434</v>
      </c>
      <c r="D404" s="283" t="s">
        <v>409</v>
      </c>
      <c r="E404" s="284" t="s">
        <v>766</v>
      </c>
      <c r="F404" s="285" t="s">
        <v>767</v>
      </c>
      <c r="G404" s="286" t="s">
        <v>364</v>
      </c>
      <c r="H404" s="287">
        <v>90.280000000000001</v>
      </c>
      <c r="I404" s="288"/>
      <c r="J404" s="288"/>
      <c r="K404" s="289">
        <f>ROUND(P404*H404,2)</f>
        <v>0</v>
      </c>
      <c r="L404" s="285" t="s">
        <v>144</v>
      </c>
      <c r="M404" s="43"/>
      <c r="N404" s="290" t="s">
        <v>1</v>
      </c>
      <c r="O404" s="241" t="s">
        <v>40</v>
      </c>
      <c r="P404" s="242">
        <f>I404+J404</f>
        <v>0</v>
      </c>
      <c r="Q404" s="242">
        <f>ROUND(I404*H404,2)</f>
        <v>0</v>
      </c>
      <c r="R404" s="242">
        <f>ROUND(J404*H404,2)</f>
        <v>0</v>
      </c>
      <c r="S404" s="90"/>
      <c r="T404" s="243">
        <f>S404*H404</f>
        <v>0</v>
      </c>
      <c r="U404" s="243">
        <v>0</v>
      </c>
      <c r="V404" s="243">
        <f>U404*H404</f>
        <v>0</v>
      </c>
      <c r="W404" s="243">
        <v>0</v>
      </c>
      <c r="X404" s="244">
        <f>W404*H404</f>
        <v>0</v>
      </c>
      <c r="Y404" s="37"/>
      <c r="Z404" s="37"/>
      <c r="AA404" s="37"/>
      <c r="AB404" s="37"/>
      <c r="AC404" s="37"/>
      <c r="AD404" s="37"/>
      <c r="AE404" s="37"/>
      <c r="AR404" s="245" t="s">
        <v>735</v>
      </c>
      <c r="AT404" s="245" t="s">
        <v>409</v>
      </c>
      <c r="AU404" s="245" t="s">
        <v>85</v>
      </c>
      <c r="AY404" s="16" t="s">
        <v>139</v>
      </c>
      <c r="BE404" s="246">
        <f>IF(O404="základní",K404,0)</f>
        <v>0</v>
      </c>
      <c r="BF404" s="246">
        <f>IF(O404="snížená",K404,0)</f>
        <v>0</v>
      </c>
      <c r="BG404" s="246">
        <f>IF(O404="zákl. přenesená",K404,0)</f>
        <v>0</v>
      </c>
      <c r="BH404" s="246">
        <f>IF(O404="sníž. přenesená",K404,0)</f>
        <v>0</v>
      </c>
      <c r="BI404" s="246">
        <f>IF(O404="nulová",K404,0)</f>
        <v>0</v>
      </c>
      <c r="BJ404" s="16" t="s">
        <v>85</v>
      </c>
      <c r="BK404" s="246">
        <f>ROUND(P404*H404,2)</f>
        <v>0</v>
      </c>
      <c r="BL404" s="16" t="s">
        <v>735</v>
      </c>
      <c r="BM404" s="245" t="s">
        <v>1221</v>
      </c>
    </row>
    <row r="405" s="2" customFormat="1">
      <c r="A405" s="37"/>
      <c r="B405" s="38"/>
      <c r="C405" s="39"/>
      <c r="D405" s="247" t="s">
        <v>148</v>
      </c>
      <c r="E405" s="39"/>
      <c r="F405" s="248" t="s">
        <v>769</v>
      </c>
      <c r="G405" s="39"/>
      <c r="H405" s="39"/>
      <c r="I405" s="144"/>
      <c r="J405" s="144"/>
      <c r="K405" s="39"/>
      <c r="L405" s="39"/>
      <c r="M405" s="43"/>
      <c r="N405" s="249"/>
      <c r="O405" s="250"/>
      <c r="P405" s="90"/>
      <c r="Q405" s="90"/>
      <c r="R405" s="90"/>
      <c r="S405" s="90"/>
      <c r="T405" s="90"/>
      <c r="U405" s="90"/>
      <c r="V405" s="90"/>
      <c r="W405" s="90"/>
      <c r="X405" s="91"/>
      <c r="Y405" s="37"/>
      <c r="Z405" s="37"/>
      <c r="AA405" s="37"/>
      <c r="AB405" s="37"/>
      <c r="AC405" s="37"/>
      <c r="AD405" s="37"/>
      <c r="AE405" s="37"/>
      <c r="AT405" s="16" t="s">
        <v>148</v>
      </c>
      <c r="AU405" s="16" t="s">
        <v>85</v>
      </c>
    </row>
    <row r="406" s="12" customFormat="1">
      <c r="A406" s="12"/>
      <c r="B406" s="251"/>
      <c r="C406" s="252"/>
      <c r="D406" s="247" t="s">
        <v>149</v>
      </c>
      <c r="E406" s="253" t="s">
        <v>1</v>
      </c>
      <c r="F406" s="254" t="s">
        <v>770</v>
      </c>
      <c r="G406" s="252"/>
      <c r="H406" s="253" t="s">
        <v>1</v>
      </c>
      <c r="I406" s="255"/>
      <c r="J406" s="255"/>
      <c r="K406" s="252"/>
      <c r="L406" s="252"/>
      <c r="M406" s="256"/>
      <c r="N406" s="257"/>
      <c r="O406" s="258"/>
      <c r="P406" s="258"/>
      <c r="Q406" s="258"/>
      <c r="R406" s="258"/>
      <c r="S406" s="258"/>
      <c r="T406" s="258"/>
      <c r="U406" s="258"/>
      <c r="V406" s="258"/>
      <c r="W406" s="258"/>
      <c r="X406" s="259"/>
      <c r="Y406" s="12"/>
      <c r="Z406" s="12"/>
      <c r="AA406" s="12"/>
      <c r="AB406" s="12"/>
      <c r="AC406" s="12"/>
      <c r="AD406" s="12"/>
      <c r="AE406" s="12"/>
      <c r="AT406" s="260" t="s">
        <v>149</v>
      </c>
      <c r="AU406" s="260" t="s">
        <v>85</v>
      </c>
      <c r="AV406" s="12" t="s">
        <v>85</v>
      </c>
      <c r="AW406" s="12" t="s">
        <v>5</v>
      </c>
      <c r="AX406" s="12" t="s">
        <v>77</v>
      </c>
      <c r="AY406" s="260" t="s">
        <v>139</v>
      </c>
    </row>
    <row r="407" s="13" customFormat="1">
      <c r="A407" s="13"/>
      <c r="B407" s="261"/>
      <c r="C407" s="262"/>
      <c r="D407" s="247" t="s">
        <v>149</v>
      </c>
      <c r="E407" s="263" t="s">
        <v>1</v>
      </c>
      <c r="F407" s="264" t="s">
        <v>1222</v>
      </c>
      <c r="G407" s="262"/>
      <c r="H407" s="265">
        <v>90.280000000000001</v>
      </c>
      <c r="I407" s="266"/>
      <c r="J407" s="266"/>
      <c r="K407" s="262"/>
      <c r="L407" s="262"/>
      <c r="M407" s="267"/>
      <c r="N407" s="268"/>
      <c r="O407" s="269"/>
      <c r="P407" s="269"/>
      <c r="Q407" s="269"/>
      <c r="R407" s="269"/>
      <c r="S407" s="269"/>
      <c r="T407" s="269"/>
      <c r="U407" s="269"/>
      <c r="V407" s="269"/>
      <c r="W407" s="269"/>
      <c r="X407" s="270"/>
      <c r="Y407" s="13"/>
      <c r="Z407" s="13"/>
      <c r="AA407" s="13"/>
      <c r="AB407" s="13"/>
      <c r="AC407" s="13"/>
      <c r="AD407" s="13"/>
      <c r="AE407" s="13"/>
      <c r="AT407" s="271" t="s">
        <v>149</v>
      </c>
      <c r="AU407" s="271" t="s">
        <v>85</v>
      </c>
      <c r="AV407" s="13" t="s">
        <v>87</v>
      </c>
      <c r="AW407" s="13" t="s">
        <v>5</v>
      </c>
      <c r="AX407" s="13" t="s">
        <v>77</v>
      </c>
      <c r="AY407" s="271" t="s">
        <v>139</v>
      </c>
    </row>
    <row r="408" s="14" customFormat="1">
      <c r="A408" s="14"/>
      <c r="B408" s="272"/>
      <c r="C408" s="273"/>
      <c r="D408" s="247" t="s">
        <v>149</v>
      </c>
      <c r="E408" s="274" t="s">
        <v>1</v>
      </c>
      <c r="F408" s="275" t="s">
        <v>154</v>
      </c>
      <c r="G408" s="273"/>
      <c r="H408" s="276">
        <v>90.280000000000001</v>
      </c>
      <c r="I408" s="277"/>
      <c r="J408" s="277"/>
      <c r="K408" s="273"/>
      <c r="L408" s="273"/>
      <c r="M408" s="278"/>
      <c r="N408" s="279"/>
      <c r="O408" s="280"/>
      <c r="P408" s="280"/>
      <c r="Q408" s="280"/>
      <c r="R408" s="280"/>
      <c r="S408" s="280"/>
      <c r="T408" s="280"/>
      <c r="U408" s="280"/>
      <c r="V408" s="280"/>
      <c r="W408" s="280"/>
      <c r="X408" s="281"/>
      <c r="Y408" s="14"/>
      <c r="Z408" s="14"/>
      <c r="AA408" s="14"/>
      <c r="AB408" s="14"/>
      <c r="AC408" s="14"/>
      <c r="AD408" s="14"/>
      <c r="AE408" s="14"/>
      <c r="AT408" s="282" t="s">
        <v>149</v>
      </c>
      <c r="AU408" s="282" t="s">
        <v>85</v>
      </c>
      <c r="AV408" s="14" t="s">
        <v>146</v>
      </c>
      <c r="AW408" s="14" t="s">
        <v>5</v>
      </c>
      <c r="AX408" s="14" t="s">
        <v>85</v>
      </c>
      <c r="AY408" s="282" t="s">
        <v>139</v>
      </c>
    </row>
    <row r="409" s="2" customFormat="1" ht="44.25" customHeight="1">
      <c r="A409" s="37"/>
      <c r="B409" s="38"/>
      <c r="C409" s="283" t="s">
        <v>440</v>
      </c>
      <c r="D409" s="283" t="s">
        <v>409</v>
      </c>
      <c r="E409" s="284" t="s">
        <v>773</v>
      </c>
      <c r="F409" s="285" t="s">
        <v>774</v>
      </c>
      <c r="G409" s="286" t="s">
        <v>364</v>
      </c>
      <c r="H409" s="287">
        <v>0.068000000000000005</v>
      </c>
      <c r="I409" s="288"/>
      <c r="J409" s="288"/>
      <c r="K409" s="289">
        <f>ROUND(P409*H409,2)</f>
        <v>0</v>
      </c>
      <c r="L409" s="285" t="s">
        <v>144</v>
      </c>
      <c r="M409" s="43"/>
      <c r="N409" s="290" t="s">
        <v>1</v>
      </c>
      <c r="O409" s="241" t="s">
        <v>40</v>
      </c>
      <c r="P409" s="242">
        <f>I409+J409</f>
        <v>0</v>
      </c>
      <c r="Q409" s="242">
        <f>ROUND(I409*H409,2)</f>
        <v>0</v>
      </c>
      <c r="R409" s="242">
        <f>ROUND(J409*H409,2)</f>
        <v>0</v>
      </c>
      <c r="S409" s="90"/>
      <c r="T409" s="243">
        <f>S409*H409</f>
        <v>0</v>
      </c>
      <c r="U409" s="243">
        <v>0</v>
      </c>
      <c r="V409" s="243">
        <f>U409*H409</f>
        <v>0</v>
      </c>
      <c r="W409" s="243">
        <v>0</v>
      </c>
      <c r="X409" s="244">
        <f>W409*H409</f>
        <v>0</v>
      </c>
      <c r="Y409" s="37"/>
      <c r="Z409" s="37"/>
      <c r="AA409" s="37"/>
      <c r="AB409" s="37"/>
      <c r="AC409" s="37"/>
      <c r="AD409" s="37"/>
      <c r="AE409" s="37"/>
      <c r="AR409" s="245" t="s">
        <v>735</v>
      </c>
      <c r="AT409" s="245" t="s">
        <v>409</v>
      </c>
      <c r="AU409" s="245" t="s">
        <v>85</v>
      </c>
      <c r="AY409" s="16" t="s">
        <v>139</v>
      </c>
      <c r="BE409" s="246">
        <f>IF(O409="základní",K409,0)</f>
        <v>0</v>
      </c>
      <c r="BF409" s="246">
        <f>IF(O409="snížená",K409,0)</f>
        <v>0</v>
      </c>
      <c r="BG409" s="246">
        <f>IF(O409="zákl. přenesená",K409,0)</f>
        <v>0</v>
      </c>
      <c r="BH409" s="246">
        <f>IF(O409="sníž. přenesená",K409,0)</f>
        <v>0</v>
      </c>
      <c r="BI409" s="246">
        <f>IF(O409="nulová",K409,0)</f>
        <v>0</v>
      </c>
      <c r="BJ409" s="16" t="s">
        <v>85</v>
      </c>
      <c r="BK409" s="246">
        <f>ROUND(P409*H409,2)</f>
        <v>0</v>
      </c>
      <c r="BL409" s="16" t="s">
        <v>735</v>
      </c>
      <c r="BM409" s="245" t="s">
        <v>1223</v>
      </c>
    </row>
    <row r="410" s="2" customFormat="1">
      <c r="A410" s="37"/>
      <c r="B410" s="38"/>
      <c r="C410" s="39"/>
      <c r="D410" s="247" t="s">
        <v>148</v>
      </c>
      <c r="E410" s="39"/>
      <c r="F410" s="248" t="s">
        <v>776</v>
      </c>
      <c r="G410" s="39"/>
      <c r="H410" s="39"/>
      <c r="I410" s="144"/>
      <c r="J410" s="144"/>
      <c r="K410" s="39"/>
      <c r="L410" s="39"/>
      <c r="M410" s="43"/>
      <c r="N410" s="249"/>
      <c r="O410" s="250"/>
      <c r="P410" s="90"/>
      <c r="Q410" s="90"/>
      <c r="R410" s="90"/>
      <c r="S410" s="90"/>
      <c r="T410" s="90"/>
      <c r="U410" s="90"/>
      <c r="V410" s="90"/>
      <c r="W410" s="90"/>
      <c r="X410" s="91"/>
      <c r="Y410" s="37"/>
      <c r="Z410" s="37"/>
      <c r="AA410" s="37"/>
      <c r="AB410" s="37"/>
      <c r="AC410" s="37"/>
      <c r="AD410" s="37"/>
      <c r="AE410" s="37"/>
      <c r="AT410" s="16" t="s">
        <v>148</v>
      </c>
      <c r="AU410" s="16" t="s">
        <v>85</v>
      </c>
    </row>
    <row r="411" s="12" customFormat="1">
      <c r="A411" s="12"/>
      <c r="B411" s="251"/>
      <c r="C411" s="252"/>
      <c r="D411" s="247" t="s">
        <v>149</v>
      </c>
      <c r="E411" s="253" t="s">
        <v>1</v>
      </c>
      <c r="F411" s="254" t="s">
        <v>777</v>
      </c>
      <c r="G411" s="252"/>
      <c r="H411" s="253" t="s">
        <v>1</v>
      </c>
      <c r="I411" s="255"/>
      <c r="J411" s="255"/>
      <c r="K411" s="252"/>
      <c r="L411" s="252"/>
      <c r="M411" s="256"/>
      <c r="N411" s="257"/>
      <c r="O411" s="258"/>
      <c r="P411" s="258"/>
      <c r="Q411" s="258"/>
      <c r="R411" s="258"/>
      <c r="S411" s="258"/>
      <c r="T411" s="258"/>
      <c r="U411" s="258"/>
      <c r="V411" s="258"/>
      <c r="W411" s="258"/>
      <c r="X411" s="259"/>
      <c r="Y411" s="12"/>
      <c r="Z411" s="12"/>
      <c r="AA411" s="12"/>
      <c r="AB411" s="12"/>
      <c r="AC411" s="12"/>
      <c r="AD411" s="12"/>
      <c r="AE411" s="12"/>
      <c r="AT411" s="260" t="s">
        <v>149</v>
      </c>
      <c r="AU411" s="260" t="s">
        <v>85</v>
      </c>
      <c r="AV411" s="12" t="s">
        <v>85</v>
      </c>
      <c r="AW411" s="12" t="s">
        <v>5</v>
      </c>
      <c r="AX411" s="12" t="s">
        <v>77</v>
      </c>
      <c r="AY411" s="260" t="s">
        <v>139</v>
      </c>
    </row>
    <row r="412" s="13" customFormat="1">
      <c r="A412" s="13"/>
      <c r="B412" s="261"/>
      <c r="C412" s="262"/>
      <c r="D412" s="247" t="s">
        <v>149</v>
      </c>
      <c r="E412" s="263" t="s">
        <v>1</v>
      </c>
      <c r="F412" s="264" t="s">
        <v>1224</v>
      </c>
      <c r="G412" s="262"/>
      <c r="H412" s="265">
        <v>0.068000000000000005</v>
      </c>
      <c r="I412" s="266"/>
      <c r="J412" s="266"/>
      <c r="K412" s="262"/>
      <c r="L412" s="262"/>
      <c r="M412" s="267"/>
      <c r="N412" s="268"/>
      <c r="O412" s="269"/>
      <c r="P412" s="269"/>
      <c r="Q412" s="269"/>
      <c r="R412" s="269"/>
      <c r="S412" s="269"/>
      <c r="T412" s="269"/>
      <c r="U412" s="269"/>
      <c r="V412" s="269"/>
      <c r="W412" s="269"/>
      <c r="X412" s="270"/>
      <c r="Y412" s="13"/>
      <c r="Z412" s="13"/>
      <c r="AA412" s="13"/>
      <c r="AB412" s="13"/>
      <c r="AC412" s="13"/>
      <c r="AD412" s="13"/>
      <c r="AE412" s="13"/>
      <c r="AT412" s="271" t="s">
        <v>149</v>
      </c>
      <c r="AU412" s="271" t="s">
        <v>85</v>
      </c>
      <c r="AV412" s="13" t="s">
        <v>87</v>
      </c>
      <c r="AW412" s="13" t="s">
        <v>5</v>
      </c>
      <c r="AX412" s="13" t="s">
        <v>77</v>
      </c>
      <c r="AY412" s="271" t="s">
        <v>139</v>
      </c>
    </row>
    <row r="413" s="14" customFormat="1">
      <c r="A413" s="14"/>
      <c r="B413" s="272"/>
      <c r="C413" s="273"/>
      <c r="D413" s="247" t="s">
        <v>149</v>
      </c>
      <c r="E413" s="274" t="s">
        <v>1</v>
      </c>
      <c r="F413" s="275" t="s">
        <v>154</v>
      </c>
      <c r="G413" s="273"/>
      <c r="H413" s="276">
        <v>0.068000000000000005</v>
      </c>
      <c r="I413" s="277"/>
      <c r="J413" s="277"/>
      <c r="K413" s="273"/>
      <c r="L413" s="273"/>
      <c r="M413" s="278"/>
      <c r="N413" s="279"/>
      <c r="O413" s="280"/>
      <c r="P413" s="280"/>
      <c r="Q413" s="280"/>
      <c r="R413" s="280"/>
      <c r="S413" s="280"/>
      <c r="T413" s="280"/>
      <c r="U413" s="280"/>
      <c r="V413" s="280"/>
      <c r="W413" s="280"/>
      <c r="X413" s="281"/>
      <c r="Y413" s="14"/>
      <c r="Z413" s="14"/>
      <c r="AA413" s="14"/>
      <c r="AB413" s="14"/>
      <c r="AC413" s="14"/>
      <c r="AD413" s="14"/>
      <c r="AE413" s="14"/>
      <c r="AT413" s="282" t="s">
        <v>149</v>
      </c>
      <c r="AU413" s="282" t="s">
        <v>85</v>
      </c>
      <c r="AV413" s="14" t="s">
        <v>146</v>
      </c>
      <c r="AW413" s="14" t="s">
        <v>5</v>
      </c>
      <c r="AX413" s="14" t="s">
        <v>85</v>
      </c>
      <c r="AY413" s="282" t="s">
        <v>139</v>
      </c>
    </row>
    <row r="414" s="2" customFormat="1" ht="55.5" customHeight="1">
      <c r="A414" s="37"/>
      <c r="B414" s="38"/>
      <c r="C414" s="283" t="s">
        <v>455</v>
      </c>
      <c r="D414" s="283" t="s">
        <v>409</v>
      </c>
      <c r="E414" s="284" t="s">
        <v>787</v>
      </c>
      <c r="F414" s="285" t="s">
        <v>788</v>
      </c>
      <c r="G414" s="286" t="s">
        <v>364</v>
      </c>
      <c r="H414" s="287">
        <v>1.5629999999999999</v>
      </c>
      <c r="I414" s="288"/>
      <c r="J414" s="288"/>
      <c r="K414" s="289">
        <f>ROUND(P414*H414,2)</f>
        <v>0</v>
      </c>
      <c r="L414" s="285" t="s">
        <v>144</v>
      </c>
      <c r="M414" s="43"/>
      <c r="N414" s="290" t="s">
        <v>1</v>
      </c>
      <c r="O414" s="241" t="s">
        <v>40</v>
      </c>
      <c r="P414" s="242">
        <f>I414+J414</f>
        <v>0</v>
      </c>
      <c r="Q414" s="242">
        <f>ROUND(I414*H414,2)</f>
        <v>0</v>
      </c>
      <c r="R414" s="242">
        <f>ROUND(J414*H414,2)</f>
        <v>0</v>
      </c>
      <c r="S414" s="90"/>
      <c r="T414" s="243">
        <f>S414*H414</f>
        <v>0</v>
      </c>
      <c r="U414" s="243">
        <v>0</v>
      </c>
      <c r="V414" s="243">
        <f>U414*H414</f>
        <v>0</v>
      </c>
      <c r="W414" s="243">
        <v>0</v>
      </c>
      <c r="X414" s="244">
        <f>W414*H414</f>
        <v>0</v>
      </c>
      <c r="Y414" s="37"/>
      <c r="Z414" s="37"/>
      <c r="AA414" s="37"/>
      <c r="AB414" s="37"/>
      <c r="AC414" s="37"/>
      <c r="AD414" s="37"/>
      <c r="AE414" s="37"/>
      <c r="AR414" s="245" t="s">
        <v>735</v>
      </c>
      <c r="AT414" s="245" t="s">
        <v>409</v>
      </c>
      <c r="AU414" s="245" t="s">
        <v>85</v>
      </c>
      <c r="AY414" s="16" t="s">
        <v>139</v>
      </c>
      <c r="BE414" s="246">
        <f>IF(O414="základní",K414,0)</f>
        <v>0</v>
      </c>
      <c r="BF414" s="246">
        <f>IF(O414="snížená",K414,0)</f>
        <v>0</v>
      </c>
      <c r="BG414" s="246">
        <f>IF(O414="zákl. přenesená",K414,0)</f>
        <v>0</v>
      </c>
      <c r="BH414" s="246">
        <f>IF(O414="sníž. přenesená",K414,0)</f>
        <v>0</v>
      </c>
      <c r="BI414" s="246">
        <f>IF(O414="nulová",K414,0)</f>
        <v>0</v>
      </c>
      <c r="BJ414" s="16" t="s">
        <v>85</v>
      </c>
      <c r="BK414" s="246">
        <f>ROUND(P414*H414,2)</f>
        <v>0</v>
      </c>
      <c r="BL414" s="16" t="s">
        <v>735</v>
      </c>
      <c r="BM414" s="245" t="s">
        <v>1225</v>
      </c>
    </row>
    <row r="415" s="2" customFormat="1">
      <c r="A415" s="37"/>
      <c r="B415" s="38"/>
      <c r="C415" s="39"/>
      <c r="D415" s="247" t="s">
        <v>148</v>
      </c>
      <c r="E415" s="39"/>
      <c r="F415" s="248" t="s">
        <v>790</v>
      </c>
      <c r="G415" s="39"/>
      <c r="H415" s="39"/>
      <c r="I415" s="144"/>
      <c r="J415" s="144"/>
      <c r="K415" s="39"/>
      <c r="L415" s="39"/>
      <c r="M415" s="43"/>
      <c r="N415" s="249"/>
      <c r="O415" s="250"/>
      <c r="P415" s="90"/>
      <c r="Q415" s="90"/>
      <c r="R415" s="90"/>
      <c r="S415" s="90"/>
      <c r="T415" s="90"/>
      <c r="U415" s="90"/>
      <c r="V415" s="90"/>
      <c r="W415" s="90"/>
      <c r="X415" s="91"/>
      <c r="Y415" s="37"/>
      <c r="Z415" s="37"/>
      <c r="AA415" s="37"/>
      <c r="AB415" s="37"/>
      <c r="AC415" s="37"/>
      <c r="AD415" s="37"/>
      <c r="AE415" s="37"/>
      <c r="AT415" s="16" t="s">
        <v>148</v>
      </c>
      <c r="AU415" s="16" t="s">
        <v>85</v>
      </c>
    </row>
    <row r="416" s="12" customFormat="1">
      <c r="A416" s="12"/>
      <c r="B416" s="251"/>
      <c r="C416" s="252"/>
      <c r="D416" s="247" t="s">
        <v>149</v>
      </c>
      <c r="E416" s="253" t="s">
        <v>1</v>
      </c>
      <c r="F416" s="254" t="s">
        <v>791</v>
      </c>
      <c r="G416" s="252"/>
      <c r="H416" s="253" t="s">
        <v>1</v>
      </c>
      <c r="I416" s="255"/>
      <c r="J416" s="255"/>
      <c r="K416" s="252"/>
      <c r="L416" s="252"/>
      <c r="M416" s="256"/>
      <c r="N416" s="257"/>
      <c r="O416" s="258"/>
      <c r="P416" s="258"/>
      <c r="Q416" s="258"/>
      <c r="R416" s="258"/>
      <c r="S416" s="258"/>
      <c r="T416" s="258"/>
      <c r="U416" s="258"/>
      <c r="V416" s="258"/>
      <c r="W416" s="258"/>
      <c r="X416" s="259"/>
      <c r="Y416" s="12"/>
      <c r="Z416" s="12"/>
      <c r="AA416" s="12"/>
      <c r="AB416" s="12"/>
      <c r="AC416" s="12"/>
      <c r="AD416" s="12"/>
      <c r="AE416" s="12"/>
      <c r="AT416" s="260" t="s">
        <v>149</v>
      </c>
      <c r="AU416" s="260" t="s">
        <v>85</v>
      </c>
      <c r="AV416" s="12" t="s">
        <v>85</v>
      </c>
      <c r="AW416" s="12" t="s">
        <v>5</v>
      </c>
      <c r="AX416" s="12" t="s">
        <v>77</v>
      </c>
      <c r="AY416" s="260" t="s">
        <v>139</v>
      </c>
    </row>
    <row r="417" s="13" customFormat="1">
      <c r="A417" s="13"/>
      <c r="B417" s="261"/>
      <c r="C417" s="262"/>
      <c r="D417" s="247" t="s">
        <v>149</v>
      </c>
      <c r="E417" s="263" t="s">
        <v>1</v>
      </c>
      <c r="F417" s="264" t="s">
        <v>1226</v>
      </c>
      <c r="G417" s="262"/>
      <c r="H417" s="265">
        <v>1.5629999999999999</v>
      </c>
      <c r="I417" s="266"/>
      <c r="J417" s="266"/>
      <c r="K417" s="262"/>
      <c r="L417" s="262"/>
      <c r="M417" s="267"/>
      <c r="N417" s="268"/>
      <c r="O417" s="269"/>
      <c r="P417" s="269"/>
      <c r="Q417" s="269"/>
      <c r="R417" s="269"/>
      <c r="S417" s="269"/>
      <c r="T417" s="269"/>
      <c r="U417" s="269"/>
      <c r="V417" s="269"/>
      <c r="W417" s="269"/>
      <c r="X417" s="270"/>
      <c r="Y417" s="13"/>
      <c r="Z417" s="13"/>
      <c r="AA417" s="13"/>
      <c r="AB417" s="13"/>
      <c r="AC417" s="13"/>
      <c r="AD417" s="13"/>
      <c r="AE417" s="13"/>
      <c r="AT417" s="271" t="s">
        <v>149</v>
      </c>
      <c r="AU417" s="271" t="s">
        <v>85</v>
      </c>
      <c r="AV417" s="13" t="s">
        <v>87</v>
      </c>
      <c r="AW417" s="13" t="s">
        <v>5</v>
      </c>
      <c r="AX417" s="13" t="s">
        <v>77</v>
      </c>
      <c r="AY417" s="271" t="s">
        <v>139</v>
      </c>
    </row>
    <row r="418" s="14" customFormat="1">
      <c r="A418" s="14"/>
      <c r="B418" s="272"/>
      <c r="C418" s="273"/>
      <c r="D418" s="247" t="s">
        <v>149</v>
      </c>
      <c r="E418" s="274" t="s">
        <v>1</v>
      </c>
      <c r="F418" s="275" t="s">
        <v>154</v>
      </c>
      <c r="G418" s="273"/>
      <c r="H418" s="276">
        <v>1.5629999999999999</v>
      </c>
      <c r="I418" s="277"/>
      <c r="J418" s="277"/>
      <c r="K418" s="273"/>
      <c r="L418" s="273"/>
      <c r="M418" s="278"/>
      <c r="N418" s="279"/>
      <c r="O418" s="280"/>
      <c r="P418" s="280"/>
      <c r="Q418" s="280"/>
      <c r="R418" s="280"/>
      <c r="S418" s="280"/>
      <c r="T418" s="280"/>
      <c r="U418" s="280"/>
      <c r="V418" s="280"/>
      <c r="W418" s="280"/>
      <c r="X418" s="281"/>
      <c r="Y418" s="14"/>
      <c r="Z418" s="14"/>
      <c r="AA418" s="14"/>
      <c r="AB418" s="14"/>
      <c r="AC418" s="14"/>
      <c r="AD418" s="14"/>
      <c r="AE418" s="14"/>
      <c r="AT418" s="282" t="s">
        <v>149</v>
      </c>
      <c r="AU418" s="282" t="s">
        <v>85</v>
      </c>
      <c r="AV418" s="14" t="s">
        <v>146</v>
      </c>
      <c r="AW418" s="14" t="s">
        <v>5</v>
      </c>
      <c r="AX418" s="14" t="s">
        <v>85</v>
      </c>
      <c r="AY418" s="282" t="s">
        <v>139</v>
      </c>
    </row>
    <row r="419" s="2" customFormat="1" ht="21.75" customHeight="1">
      <c r="A419" s="37"/>
      <c r="B419" s="38"/>
      <c r="C419" s="283" t="s">
        <v>463</v>
      </c>
      <c r="D419" s="283" t="s">
        <v>409</v>
      </c>
      <c r="E419" s="284" t="s">
        <v>794</v>
      </c>
      <c r="F419" s="285" t="s">
        <v>795</v>
      </c>
      <c r="G419" s="286" t="s">
        <v>364</v>
      </c>
      <c r="H419" s="287">
        <v>48.960000000000001</v>
      </c>
      <c r="I419" s="288"/>
      <c r="J419" s="288"/>
      <c r="K419" s="289">
        <f>ROUND(P419*H419,2)</f>
        <v>0</v>
      </c>
      <c r="L419" s="285" t="s">
        <v>144</v>
      </c>
      <c r="M419" s="43"/>
      <c r="N419" s="290" t="s">
        <v>1</v>
      </c>
      <c r="O419" s="241" t="s">
        <v>40</v>
      </c>
      <c r="P419" s="242">
        <f>I419+J419</f>
        <v>0</v>
      </c>
      <c r="Q419" s="242">
        <f>ROUND(I419*H419,2)</f>
        <v>0</v>
      </c>
      <c r="R419" s="242">
        <f>ROUND(J419*H419,2)</f>
        <v>0</v>
      </c>
      <c r="S419" s="90"/>
      <c r="T419" s="243">
        <f>S419*H419</f>
        <v>0</v>
      </c>
      <c r="U419" s="243">
        <v>0</v>
      </c>
      <c r="V419" s="243">
        <f>U419*H419</f>
        <v>0</v>
      </c>
      <c r="W419" s="243">
        <v>0</v>
      </c>
      <c r="X419" s="244">
        <f>W419*H419</f>
        <v>0</v>
      </c>
      <c r="Y419" s="37"/>
      <c r="Z419" s="37"/>
      <c r="AA419" s="37"/>
      <c r="AB419" s="37"/>
      <c r="AC419" s="37"/>
      <c r="AD419" s="37"/>
      <c r="AE419" s="37"/>
      <c r="AR419" s="245" t="s">
        <v>735</v>
      </c>
      <c r="AT419" s="245" t="s">
        <v>409</v>
      </c>
      <c r="AU419" s="245" t="s">
        <v>85</v>
      </c>
      <c r="AY419" s="16" t="s">
        <v>139</v>
      </c>
      <c r="BE419" s="246">
        <f>IF(O419="základní",K419,0)</f>
        <v>0</v>
      </c>
      <c r="BF419" s="246">
        <f>IF(O419="snížená",K419,0)</f>
        <v>0</v>
      </c>
      <c r="BG419" s="246">
        <f>IF(O419="zákl. přenesená",K419,0)</f>
        <v>0</v>
      </c>
      <c r="BH419" s="246">
        <f>IF(O419="sníž. přenesená",K419,0)</f>
        <v>0</v>
      </c>
      <c r="BI419" s="246">
        <f>IF(O419="nulová",K419,0)</f>
        <v>0</v>
      </c>
      <c r="BJ419" s="16" t="s">
        <v>85</v>
      </c>
      <c r="BK419" s="246">
        <f>ROUND(P419*H419,2)</f>
        <v>0</v>
      </c>
      <c r="BL419" s="16" t="s">
        <v>735</v>
      </c>
      <c r="BM419" s="245" t="s">
        <v>1227</v>
      </c>
    </row>
    <row r="420" s="2" customFormat="1">
      <c r="A420" s="37"/>
      <c r="B420" s="38"/>
      <c r="C420" s="39"/>
      <c r="D420" s="247" t="s">
        <v>148</v>
      </c>
      <c r="E420" s="39"/>
      <c r="F420" s="248" t="s">
        <v>797</v>
      </c>
      <c r="G420" s="39"/>
      <c r="H420" s="39"/>
      <c r="I420" s="144"/>
      <c r="J420" s="144"/>
      <c r="K420" s="39"/>
      <c r="L420" s="39"/>
      <c r="M420" s="43"/>
      <c r="N420" s="249"/>
      <c r="O420" s="250"/>
      <c r="P420" s="90"/>
      <c r="Q420" s="90"/>
      <c r="R420" s="90"/>
      <c r="S420" s="90"/>
      <c r="T420" s="90"/>
      <c r="U420" s="90"/>
      <c r="V420" s="90"/>
      <c r="W420" s="90"/>
      <c r="X420" s="91"/>
      <c r="Y420" s="37"/>
      <c r="Z420" s="37"/>
      <c r="AA420" s="37"/>
      <c r="AB420" s="37"/>
      <c r="AC420" s="37"/>
      <c r="AD420" s="37"/>
      <c r="AE420" s="37"/>
      <c r="AT420" s="16" t="s">
        <v>148</v>
      </c>
      <c r="AU420" s="16" t="s">
        <v>85</v>
      </c>
    </row>
    <row r="421" s="12" customFormat="1">
      <c r="A421" s="12"/>
      <c r="B421" s="251"/>
      <c r="C421" s="252"/>
      <c r="D421" s="247" t="s">
        <v>149</v>
      </c>
      <c r="E421" s="253" t="s">
        <v>1</v>
      </c>
      <c r="F421" s="254" t="s">
        <v>1228</v>
      </c>
      <c r="G421" s="252"/>
      <c r="H421" s="253" t="s">
        <v>1</v>
      </c>
      <c r="I421" s="255"/>
      <c r="J421" s="255"/>
      <c r="K421" s="252"/>
      <c r="L421" s="252"/>
      <c r="M421" s="256"/>
      <c r="N421" s="257"/>
      <c r="O421" s="258"/>
      <c r="P421" s="258"/>
      <c r="Q421" s="258"/>
      <c r="R421" s="258"/>
      <c r="S421" s="258"/>
      <c r="T421" s="258"/>
      <c r="U421" s="258"/>
      <c r="V421" s="258"/>
      <c r="W421" s="258"/>
      <c r="X421" s="259"/>
      <c r="Y421" s="12"/>
      <c r="Z421" s="12"/>
      <c r="AA421" s="12"/>
      <c r="AB421" s="12"/>
      <c r="AC421" s="12"/>
      <c r="AD421" s="12"/>
      <c r="AE421" s="12"/>
      <c r="AT421" s="260" t="s">
        <v>149</v>
      </c>
      <c r="AU421" s="260" t="s">
        <v>85</v>
      </c>
      <c r="AV421" s="12" t="s">
        <v>85</v>
      </c>
      <c r="AW421" s="12" t="s">
        <v>5</v>
      </c>
      <c r="AX421" s="12" t="s">
        <v>77</v>
      </c>
      <c r="AY421" s="260" t="s">
        <v>139</v>
      </c>
    </row>
    <row r="422" s="13" customFormat="1">
      <c r="A422" s="13"/>
      <c r="B422" s="261"/>
      <c r="C422" s="262"/>
      <c r="D422" s="247" t="s">
        <v>149</v>
      </c>
      <c r="E422" s="263" t="s">
        <v>1</v>
      </c>
      <c r="F422" s="264" t="s">
        <v>1217</v>
      </c>
      <c r="G422" s="262"/>
      <c r="H422" s="265">
        <v>48.960000000000001</v>
      </c>
      <c r="I422" s="266"/>
      <c r="J422" s="266"/>
      <c r="K422" s="262"/>
      <c r="L422" s="262"/>
      <c r="M422" s="267"/>
      <c r="N422" s="268"/>
      <c r="O422" s="269"/>
      <c r="P422" s="269"/>
      <c r="Q422" s="269"/>
      <c r="R422" s="269"/>
      <c r="S422" s="269"/>
      <c r="T422" s="269"/>
      <c r="U422" s="269"/>
      <c r="V422" s="269"/>
      <c r="W422" s="269"/>
      <c r="X422" s="270"/>
      <c r="Y422" s="13"/>
      <c r="Z422" s="13"/>
      <c r="AA422" s="13"/>
      <c r="AB422" s="13"/>
      <c r="AC422" s="13"/>
      <c r="AD422" s="13"/>
      <c r="AE422" s="13"/>
      <c r="AT422" s="271" t="s">
        <v>149</v>
      </c>
      <c r="AU422" s="271" t="s">
        <v>85</v>
      </c>
      <c r="AV422" s="13" t="s">
        <v>87</v>
      </c>
      <c r="AW422" s="13" t="s">
        <v>5</v>
      </c>
      <c r="AX422" s="13" t="s">
        <v>77</v>
      </c>
      <c r="AY422" s="271" t="s">
        <v>139</v>
      </c>
    </row>
    <row r="423" s="14" customFormat="1">
      <c r="A423" s="14"/>
      <c r="B423" s="272"/>
      <c r="C423" s="273"/>
      <c r="D423" s="247" t="s">
        <v>149</v>
      </c>
      <c r="E423" s="274" t="s">
        <v>1</v>
      </c>
      <c r="F423" s="275" t="s">
        <v>154</v>
      </c>
      <c r="G423" s="273"/>
      <c r="H423" s="276">
        <v>48.960000000000001</v>
      </c>
      <c r="I423" s="277"/>
      <c r="J423" s="277"/>
      <c r="K423" s="273"/>
      <c r="L423" s="273"/>
      <c r="M423" s="278"/>
      <c r="N423" s="279"/>
      <c r="O423" s="280"/>
      <c r="P423" s="280"/>
      <c r="Q423" s="280"/>
      <c r="R423" s="280"/>
      <c r="S423" s="280"/>
      <c r="T423" s="280"/>
      <c r="U423" s="280"/>
      <c r="V423" s="280"/>
      <c r="W423" s="280"/>
      <c r="X423" s="281"/>
      <c r="Y423" s="14"/>
      <c r="Z423" s="14"/>
      <c r="AA423" s="14"/>
      <c r="AB423" s="14"/>
      <c r="AC423" s="14"/>
      <c r="AD423" s="14"/>
      <c r="AE423" s="14"/>
      <c r="AT423" s="282" t="s">
        <v>149</v>
      </c>
      <c r="AU423" s="282" t="s">
        <v>85</v>
      </c>
      <c r="AV423" s="14" t="s">
        <v>146</v>
      </c>
      <c r="AW423" s="14" t="s">
        <v>5</v>
      </c>
      <c r="AX423" s="14" t="s">
        <v>85</v>
      </c>
      <c r="AY423" s="282" t="s">
        <v>139</v>
      </c>
    </row>
    <row r="424" s="2" customFormat="1" ht="21.75" customHeight="1">
      <c r="A424" s="37"/>
      <c r="B424" s="38"/>
      <c r="C424" s="283" t="s">
        <v>476</v>
      </c>
      <c r="D424" s="283" t="s">
        <v>409</v>
      </c>
      <c r="E424" s="284" t="s">
        <v>808</v>
      </c>
      <c r="F424" s="285" t="s">
        <v>809</v>
      </c>
      <c r="G424" s="286" t="s">
        <v>364</v>
      </c>
      <c r="H424" s="287">
        <v>0.086999999999999994</v>
      </c>
      <c r="I424" s="288"/>
      <c r="J424" s="288"/>
      <c r="K424" s="289">
        <f>ROUND(P424*H424,2)</f>
        <v>0</v>
      </c>
      <c r="L424" s="285" t="s">
        <v>144</v>
      </c>
      <c r="M424" s="43"/>
      <c r="N424" s="290" t="s">
        <v>1</v>
      </c>
      <c r="O424" s="241" t="s">
        <v>40</v>
      </c>
      <c r="P424" s="242">
        <f>I424+J424</f>
        <v>0</v>
      </c>
      <c r="Q424" s="242">
        <f>ROUND(I424*H424,2)</f>
        <v>0</v>
      </c>
      <c r="R424" s="242">
        <f>ROUND(J424*H424,2)</f>
        <v>0</v>
      </c>
      <c r="S424" s="90"/>
      <c r="T424" s="243">
        <f>S424*H424</f>
        <v>0</v>
      </c>
      <c r="U424" s="243">
        <v>0</v>
      </c>
      <c r="V424" s="243">
        <f>U424*H424</f>
        <v>0</v>
      </c>
      <c r="W424" s="243">
        <v>0</v>
      </c>
      <c r="X424" s="244">
        <f>W424*H424</f>
        <v>0</v>
      </c>
      <c r="Y424" s="37"/>
      <c r="Z424" s="37"/>
      <c r="AA424" s="37"/>
      <c r="AB424" s="37"/>
      <c r="AC424" s="37"/>
      <c r="AD424" s="37"/>
      <c r="AE424" s="37"/>
      <c r="AR424" s="245" t="s">
        <v>146</v>
      </c>
      <c r="AT424" s="245" t="s">
        <v>409</v>
      </c>
      <c r="AU424" s="245" t="s">
        <v>85</v>
      </c>
      <c r="AY424" s="16" t="s">
        <v>139</v>
      </c>
      <c r="BE424" s="246">
        <f>IF(O424="základní",K424,0)</f>
        <v>0</v>
      </c>
      <c r="BF424" s="246">
        <f>IF(O424="snížená",K424,0)</f>
        <v>0</v>
      </c>
      <c r="BG424" s="246">
        <f>IF(O424="zákl. přenesená",K424,0)</f>
        <v>0</v>
      </c>
      <c r="BH424" s="246">
        <f>IF(O424="sníž. přenesená",K424,0)</f>
        <v>0</v>
      </c>
      <c r="BI424" s="246">
        <f>IF(O424="nulová",K424,0)</f>
        <v>0</v>
      </c>
      <c r="BJ424" s="16" t="s">
        <v>85</v>
      </c>
      <c r="BK424" s="246">
        <f>ROUND(P424*H424,2)</f>
        <v>0</v>
      </c>
      <c r="BL424" s="16" t="s">
        <v>146</v>
      </c>
      <c r="BM424" s="245" t="s">
        <v>1229</v>
      </c>
    </row>
    <row r="425" s="2" customFormat="1">
      <c r="A425" s="37"/>
      <c r="B425" s="38"/>
      <c r="C425" s="39"/>
      <c r="D425" s="247" t="s">
        <v>148</v>
      </c>
      <c r="E425" s="39"/>
      <c r="F425" s="248" t="s">
        <v>811</v>
      </c>
      <c r="G425" s="39"/>
      <c r="H425" s="39"/>
      <c r="I425" s="144"/>
      <c r="J425" s="144"/>
      <c r="K425" s="39"/>
      <c r="L425" s="39"/>
      <c r="M425" s="43"/>
      <c r="N425" s="249"/>
      <c r="O425" s="250"/>
      <c r="P425" s="90"/>
      <c r="Q425" s="90"/>
      <c r="R425" s="90"/>
      <c r="S425" s="90"/>
      <c r="T425" s="90"/>
      <c r="U425" s="90"/>
      <c r="V425" s="90"/>
      <c r="W425" s="90"/>
      <c r="X425" s="91"/>
      <c r="Y425" s="37"/>
      <c r="Z425" s="37"/>
      <c r="AA425" s="37"/>
      <c r="AB425" s="37"/>
      <c r="AC425" s="37"/>
      <c r="AD425" s="37"/>
      <c r="AE425" s="37"/>
      <c r="AT425" s="16" t="s">
        <v>148</v>
      </c>
      <c r="AU425" s="16" t="s">
        <v>85</v>
      </c>
    </row>
    <row r="426" s="13" customFormat="1">
      <c r="A426" s="13"/>
      <c r="B426" s="261"/>
      <c r="C426" s="262"/>
      <c r="D426" s="247" t="s">
        <v>149</v>
      </c>
      <c r="E426" s="263" t="s">
        <v>1</v>
      </c>
      <c r="F426" s="264" t="s">
        <v>1218</v>
      </c>
      <c r="G426" s="262"/>
      <c r="H426" s="265">
        <v>0.086999999999999994</v>
      </c>
      <c r="I426" s="266"/>
      <c r="J426" s="266"/>
      <c r="K426" s="262"/>
      <c r="L426" s="262"/>
      <c r="M426" s="267"/>
      <c r="N426" s="268"/>
      <c r="O426" s="269"/>
      <c r="P426" s="269"/>
      <c r="Q426" s="269"/>
      <c r="R426" s="269"/>
      <c r="S426" s="269"/>
      <c r="T426" s="269"/>
      <c r="U426" s="269"/>
      <c r="V426" s="269"/>
      <c r="W426" s="269"/>
      <c r="X426" s="270"/>
      <c r="Y426" s="13"/>
      <c r="Z426" s="13"/>
      <c r="AA426" s="13"/>
      <c r="AB426" s="13"/>
      <c r="AC426" s="13"/>
      <c r="AD426" s="13"/>
      <c r="AE426" s="13"/>
      <c r="AT426" s="271" t="s">
        <v>149</v>
      </c>
      <c r="AU426" s="271" t="s">
        <v>85</v>
      </c>
      <c r="AV426" s="13" t="s">
        <v>87</v>
      </c>
      <c r="AW426" s="13" t="s">
        <v>5</v>
      </c>
      <c r="AX426" s="13" t="s">
        <v>77</v>
      </c>
      <c r="AY426" s="271" t="s">
        <v>139</v>
      </c>
    </row>
    <row r="427" s="14" customFormat="1">
      <c r="A427" s="14"/>
      <c r="B427" s="272"/>
      <c r="C427" s="273"/>
      <c r="D427" s="247" t="s">
        <v>149</v>
      </c>
      <c r="E427" s="274" t="s">
        <v>1</v>
      </c>
      <c r="F427" s="275" t="s">
        <v>154</v>
      </c>
      <c r="G427" s="273"/>
      <c r="H427" s="276">
        <v>0.086999999999999994</v>
      </c>
      <c r="I427" s="277"/>
      <c r="J427" s="277"/>
      <c r="K427" s="273"/>
      <c r="L427" s="273"/>
      <c r="M427" s="278"/>
      <c r="N427" s="279"/>
      <c r="O427" s="280"/>
      <c r="P427" s="280"/>
      <c r="Q427" s="280"/>
      <c r="R427" s="280"/>
      <c r="S427" s="280"/>
      <c r="T427" s="280"/>
      <c r="U427" s="280"/>
      <c r="V427" s="280"/>
      <c r="W427" s="280"/>
      <c r="X427" s="281"/>
      <c r="Y427" s="14"/>
      <c r="Z427" s="14"/>
      <c r="AA427" s="14"/>
      <c r="AB427" s="14"/>
      <c r="AC427" s="14"/>
      <c r="AD427" s="14"/>
      <c r="AE427" s="14"/>
      <c r="AT427" s="282" t="s">
        <v>149</v>
      </c>
      <c r="AU427" s="282" t="s">
        <v>85</v>
      </c>
      <c r="AV427" s="14" t="s">
        <v>146</v>
      </c>
      <c r="AW427" s="14" t="s">
        <v>5</v>
      </c>
      <c r="AX427" s="14" t="s">
        <v>85</v>
      </c>
      <c r="AY427" s="282" t="s">
        <v>139</v>
      </c>
    </row>
    <row r="428" s="2" customFormat="1" ht="21.75" customHeight="1">
      <c r="A428" s="37"/>
      <c r="B428" s="38"/>
      <c r="C428" s="283" t="s">
        <v>481</v>
      </c>
      <c r="D428" s="283" t="s">
        <v>409</v>
      </c>
      <c r="E428" s="284" t="s">
        <v>1230</v>
      </c>
      <c r="F428" s="285" t="s">
        <v>1231</v>
      </c>
      <c r="G428" s="286" t="s">
        <v>364</v>
      </c>
      <c r="H428" s="287">
        <v>27.899999999999999</v>
      </c>
      <c r="I428" s="288"/>
      <c r="J428" s="288"/>
      <c r="K428" s="289">
        <f>ROUND(P428*H428,2)</f>
        <v>0</v>
      </c>
      <c r="L428" s="285" t="s">
        <v>144</v>
      </c>
      <c r="M428" s="43"/>
      <c r="N428" s="290" t="s">
        <v>1</v>
      </c>
      <c r="O428" s="241" t="s">
        <v>40</v>
      </c>
      <c r="P428" s="242">
        <f>I428+J428</f>
        <v>0</v>
      </c>
      <c r="Q428" s="242">
        <f>ROUND(I428*H428,2)</f>
        <v>0</v>
      </c>
      <c r="R428" s="242">
        <f>ROUND(J428*H428,2)</f>
        <v>0</v>
      </c>
      <c r="S428" s="90"/>
      <c r="T428" s="243">
        <f>S428*H428</f>
        <v>0</v>
      </c>
      <c r="U428" s="243">
        <v>0</v>
      </c>
      <c r="V428" s="243">
        <f>U428*H428</f>
        <v>0</v>
      </c>
      <c r="W428" s="243">
        <v>0</v>
      </c>
      <c r="X428" s="244">
        <f>W428*H428</f>
        <v>0</v>
      </c>
      <c r="Y428" s="37"/>
      <c r="Z428" s="37"/>
      <c r="AA428" s="37"/>
      <c r="AB428" s="37"/>
      <c r="AC428" s="37"/>
      <c r="AD428" s="37"/>
      <c r="AE428" s="37"/>
      <c r="AR428" s="245" t="s">
        <v>735</v>
      </c>
      <c r="AT428" s="245" t="s">
        <v>409</v>
      </c>
      <c r="AU428" s="245" t="s">
        <v>85</v>
      </c>
      <c r="AY428" s="16" t="s">
        <v>139</v>
      </c>
      <c r="BE428" s="246">
        <f>IF(O428="základní",K428,0)</f>
        <v>0</v>
      </c>
      <c r="BF428" s="246">
        <f>IF(O428="snížená",K428,0)</f>
        <v>0</v>
      </c>
      <c r="BG428" s="246">
        <f>IF(O428="zákl. přenesená",K428,0)</f>
        <v>0</v>
      </c>
      <c r="BH428" s="246">
        <f>IF(O428="sníž. přenesená",K428,0)</f>
        <v>0</v>
      </c>
      <c r="BI428" s="246">
        <f>IF(O428="nulová",K428,0)</f>
        <v>0</v>
      </c>
      <c r="BJ428" s="16" t="s">
        <v>85</v>
      </c>
      <c r="BK428" s="246">
        <f>ROUND(P428*H428,2)</f>
        <v>0</v>
      </c>
      <c r="BL428" s="16" t="s">
        <v>735</v>
      </c>
      <c r="BM428" s="245" t="s">
        <v>1232</v>
      </c>
    </row>
    <row r="429" s="2" customFormat="1">
      <c r="A429" s="37"/>
      <c r="B429" s="38"/>
      <c r="C429" s="39"/>
      <c r="D429" s="247" t="s">
        <v>148</v>
      </c>
      <c r="E429" s="39"/>
      <c r="F429" s="248" t="s">
        <v>1233</v>
      </c>
      <c r="G429" s="39"/>
      <c r="H429" s="39"/>
      <c r="I429" s="144"/>
      <c r="J429" s="144"/>
      <c r="K429" s="39"/>
      <c r="L429" s="39"/>
      <c r="M429" s="43"/>
      <c r="N429" s="249"/>
      <c r="O429" s="250"/>
      <c r="P429" s="90"/>
      <c r="Q429" s="90"/>
      <c r="R429" s="90"/>
      <c r="S429" s="90"/>
      <c r="T429" s="90"/>
      <c r="U429" s="90"/>
      <c r="V429" s="90"/>
      <c r="W429" s="90"/>
      <c r="X429" s="91"/>
      <c r="Y429" s="37"/>
      <c r="Z429" s="37"/>
      <c r="AA429" s="37"/>
      <c r="AB429" s="37"/>
      <c r="AC429" s="37"/>
      <c r="AD429" s="37"/>
      <c r="AE429" s="37"/>
      <c r="AT429" s="16" t="s">
        <v>148</v>
      </c>
      <c r="AU429" s="16" t="s">
        <v>85</v>
      </c>
    </row>
    <row r="430" s="12" customFormat="1">
      <c r="A430" s="12"/>
      <c r="B430" s="251"/>
      <c r="C430" s="252"/>
      <c r="D430" s="247" t="s">
        <v>149</v>
      </c>
      <c r="E430" s="253" t="s">
        <v>1</v>
      </c>
      <c r="F430" s="254" t="s">
        <v>1234</v>
      </c>
      <c r="G430" s="252"/>
      <c r="H430" s="253" t="s">
        <v>1</v>
      </c>
      <c r="I430" s="255"/>
      <c r="J430" s="255"/>
      <c r="K430" s="252"/>
      <c r="L430" s="252"/>
      <c r="M430" s="256"/>
      <c r="N430" s="257"/>
      <c r="O430" s="258"/>
      <c r="P430" s="258"/>
      <c r="Q430" s="258"/>
      <c r="R430" s="258"/>
      <c r="S430" s="258"/>
      <c r="T430" s="258"/>
      <c r="U430" s="258"/>
      <c r="V430" s="258"/>
      <c r="W430" s="258"/>
      <c r="X430" s="259"/>
      <c r="Y430" s="12"/>
      <c r="Z430" s="12"/>
      <c r="AA430" s="12"/>
      <c r="AB430" s="12"/>
      <c r="AC430" s="12"/>
      <c r="AD430" s="12"/>
      <c r="AE430" s="12"/>
      <c r="AT430" s="260" t="s">
        <v>149</v>
      </c>
      <c r="AU430" s="260" t="s">
        <v>85</v>
      </c>
      <c r="AV430" s="12" t="s">
        <v>85</v>
      </c>
      <c r="AW430" s="12" t="s">
        <v>5</v>
      </c>
      <c r="AX430" s="12" t="s">
        <v>77</v>
      </c>
      <c r="AY430" s="260" t="s">
        <v>139</v>
      </c>
    </row>
    <row r="431" s="13" customFormat="1">
      <c r="A431" s="13"/>
      <c r="B431" s="261"/>
      <c r="C431" s="262"/>
      <c r="D431" s="247" t="s">
        <v>149</v>
      </c>
      <c r="E431" s="263" t="s">
        <v>1</v>
      </c>
      <c r="F431" s="264" t="s">
        <v>1235</v>
      </c>
      <c r="G431" s="262"/>
      <c r="H431" s="265">
        <v>27.899999999999999</v>
      </c>
      <c r="I431" s="266"/>
      <c r="J431" s="266"/>
      <c r="K431" s="262"/>
      <c r="L431" s="262"/>
      <c r="M431" s="267"/>
      <c r="N431" s="268"/>
      <c r="O431" s="269"/>
      <c r="P431" s="269"/>
      <c r="Q431" s="269"/>
      <c r="R431" s="269"/>
      <c r="S431" s="269"/>
      <c r="T431" s="269"/>
      <c r="U431" s="269"/>
      <c r="V431" s="269"/>
      <c r="W431" s="269"/>
      <c r="X431" s="270"/>
      <c r="Y431" s="13"/>
      <c r="Z431" s="13"/>
      <c r="AA431" s="13"/>
      <c r="AB431" s="13"/>
      <c r="AC431" s="13"/>
      <c r="AD431" s="13"/>
      <c r="AE431" s="13"/>
      <c r="AT431" s="271" t="s">
        <v>149</v>
      </c>
      <c r="AU431" s="271" t="s">
        <v>85</v>
      </c>
      <c r="AV431" s="13" t="s">
        <v>87</v>
      </c>
      <c r="AW431" s="13" t="s">
        <v>5</v>
      </c>
      <c r="AX431" s="13" t="s">
        <v>77</v>
      </c>
      <c r="AY431" s="271" t="s">
        <v>139</v>
      </c>
    </row>
    <row r="432" s="14" customFormat="1">
      <c r="A432" s="14"/>
      <c r="B432" s="272"/>
      <c r="C432" s="273"/>
      <c r="D432" s="247" t="s">
        <v>149</v>
      </c>
      <c r="E432" s="274" t="s">
        <v>1</v>
      </c>
      <c r="F432" s="275" t="s">
        <v>154</v>
      </c>
      <c r="G432" s="273"/>
      <c r="H432" s="276">
        <v>27.899999999999999</v>
      </c>
      <c r="I432" s="277"/>
      <c r="J432" s="277"/>
      <c r="K432" s="273"/>
      <c r="L432" s="273"/>
      <c r="M432" s="278"/>
      <c r="N432" s="291"/>
      <c r="O432" s="292"/>
      <c r="P432" s="292"/>
      <c r="Q432" s="292"/>
      <c r="R432" s="292"/>
      <c r="S432" s="292"/>
      <c r="T432" s="292"/>
      <c r="U432" s="292"/>
      <c r="V432" s="292"/>
      <c r="W432" s="292"/>
      <c r="X432" s="293"/>
      <c r="Y432" s="14"/>
      <c r="Z432" s="14"/>
      <c r="AA432" s="14"/>
      <c r="AB432" s="14"/>
      <c r="AC432" s="14"/>
      <c r="AD432" s="14"/>
      <c r="AE432" s="14"/>
      <c r="AT432" s="282" t="s">
        <v>149</v>
      </c>
      <c r="AU432" s="282" t="s">
        <v>85</v>
      </c>
      <c r="AV432" s="14" t="s">
        <v>146</v>
      </c>
      <c r="AW432" s="14" t="s">
        <v>5</v>
      </c>
      <c r="AX432" s="14" t="s">
        <v>85</v>
      </c>
      <c r="AY432" s="282" t="s">
        <v>139</v>
      </c>
    </row>
    <row r="433" s="2" customFormat="1" ht="6.96" customHeight="1">
      <c r="A433" s="37"/>
      <c r="B433" s="65"/>
      <c r="C433" s="66"/>
      <c r="D433" s="66"/>
      <c r="E433" s="66"/>
      <c r="F433" s="66"/>
      <c r="G433" s="66"/>
      <c r="H433" s="66"/>
      <c r="I433" s="184"/>
      <c r="J433" s="184"/>
      <c r="K433" s="66"/>
      <c r="L433" s="66"/>
      <c r="M433" s="43"/>
      <c r="N433" s="37"/>
      <c r="P433" s="37"/>
      <c r="Q433" s="37"/>
      <c r="R433" s="37"/>
      <c r="S433" s="37"/>
      <c r="T433" s="37"/>
      <c r="U433" s="37"/>
      <c r="V433" s="37"/>
      <c r="W433" s="37"/>
      <c r="X433" s="37"/>
      <c r="Y433" s="37"/>
      <c r="Z433" s="37"/>
      <c r="AA433" s="37"/>
      <c r="AB433" s="37"/>
      <c r="AC433" s="37"/>
      <c r="AD433" s="37"/>
      <c r="AE433" s="37"/>
    </row>
  </sheetData>
  <sheetProtection sheet="1" autoFilter="0" formatColumns="0" formatRows="0" objects="1" scenarios="1" spinCount="100000" saltValue="XbwNGX5eHN80Mjlvm+1qLpBxEH1p6CoNlH8IsQJk563niHrptUXzzyZri4FBDUCNguoa0CwHETZym34/wk+gBg==" hashValue="VNj7K6/v2F98hA45SRRy7cWV1rOYZciOEKknukG4lFWyy10uhR7QJA20splxZWlN+hoAaBVeyjqok7M/Uc6fsQ==" algorithmName="SHA-512" password="CC35"/>
  <autoFilter ref="C120:L432"/>
  <mergeCells count="9">
    <mergeCell ref="E7:H7"/>
    <mergeCell ref="E9:H9"/>
    <mergeCell ref="E18:H18"/>
    <mergeCell ref="E27:H27"/>
    <mergeCell ref="E85:H85"/>
    <mergeCell ref="E87:H87"/>
    <mergeCell ref="E111:H111"/>
    <mergeCell ref="E113:H11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96</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103</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16.5" customHeight="1">
      <c r="B7" s="19"/>
      <c r="E7" s="143" t="str">
        <f>'Rekapitulace stavby'!K6</f>
        <v>Oprava staničních kolejí v žst. Všetaty</v>
      </c>
      <c r="F7" s="142"/>
      <c r="G7" s="142"/>
      <c r="H7" s="142"/>
      <c r="I7" s="136"/>
      <c r="J7" s="136"/>
      <c r="M7" s="19"/>
    </row>
    <row r="8" s="2" customFormat="1" ht="12" customHeight="1">
      <c r="A8" s="37"/>
      <c r="B8" s="43"/>
      <c r="C8" s="37"/>
      <c r="D8" s="142" t="s">
        <v>104</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1236</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30. 7. 2020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106</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107</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ROUND((SUM(BE117:BE148)),  2)</f>
        <v>0</v>
      </c>
      <c r="G35" s="37"/>
      <c r="H35" s="37"/>
      <c r="I35" s="163">
        <v>0.20999999999999999</v>
      </c>
      <c r="J35" s="144"/>
      <c r="K35" s="157">
        <f>ROUND(((SUM(BE117:BE148))*I35),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ROUND((SUM(BF117:BF148)),  2)</f>
        <v>0</v>
      </c>
      <c r="G36" s="37"/>
      <c r="H36" s="37"/>
      <c r="I36" s="163">
        <v>0.14999999999999999</v>
      </c>
      <c r="J36" s="144"/>
      <c r="K36" s="157">
        <f>ROUND(((SUM(BF117:BF148))*I36),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ROUND((SUM(BG117:BG148)),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ROUND((SUM(BH117:BH148)),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ROUND((SUM(BI117:BI148)),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108</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16.5" customHeight="1">
      <c r="A85" s="37"/>
      <c r="B85" s="38"/>
      <c r="C85" s="39"/>
      <c r="D85" s="39"/>
      <c r="E85" s="188" t="str">
        <f>E7</f>
        <v>Oprava staničních kolejí v žst. Všetaty</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104</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O4 - Přeprava mechanizace</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30. 7. 2020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109</v>
      </c>
      <c r="D94" s="191"/>
      <c r="E94" s="191"/>
      <c r="F94" s="191"/>
      <c r="G94" s="191"/>
      <c r="H94" s="191"/>
      <c r="I94" s="192" t="s">
        <v>110</v>
      </c>
      <c r="J94" s="192" t="s">
        <v>111</v>
      </c>
      <c r="K94" s="193" t="s">
        <v>112</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113</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114</v>
      </c>
    </row>
    <row r="97" s="9" customFormat="1" ht="24.96" customHeight="1">
      <c r="A97" s="9"/>
      <c r="B97" s="196"/>
      <c r="C97" s="197"/>
      <c r="D97" s="198" t="s">
        <v>119</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120</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16.5" customHeight="1">
      <c r="A107" s="37"/>
      <c r="B107" s="38"/>
      <c r="C107" s="39"/>
      <c r="D107" s="39"/>
      <c r="E107" s="188" t="str">
        <f>E7</f>
        <v>Oprava staničních kolejí v žst. Všetaty</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104</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Přeprava mechanizace</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30. 7. 2020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121</v>
      </c>
      <c r="D116" s="206" t="s">
        <v>60</v>
      </c>
      <c r="E116" s="206" t="s">
        <v>56</v>
      </c>
      <c r="F116" s="206" t="s">
        <v>57</v>
      </c>
      <c r="G116" s="206" t="s">
        <v>122</v>
      </c>
      <c r="H116" s="206" t="s">
        <v>123</v>
      </c>
      <c r="I116" s="207" t="s">
        <v>124</v>
      </c>
      <c r="J116" s="207" t="s">
        <v>125</v>
      </c>
      <c r="K116" s="206" t="s">
        <v>112</v>
      </c>
      <c r="L116" s="208" t="s">
        <v>126</v>
      </c>
      <c r="M116" s="209"/>
      <c r="N116" s="99" t="s">
        <v>1</v>
      </c>
      <c r="O116" s="100" t="s">
        <v>39</v>
      </c>
      <c r="P116" s="100" t="s">
        <v>127</v>
      </c>
      <c r="Q116" s="100" t="s">
        <v>128</v>
      </c>
      <c r="R116" s="100" t="s">
        <v>129</v>
      </c>
      <c r="S116" s="100" t="s">
        <v>130</v>
      </c>
      <c r="T116" s="100" t="s">
        <v>131</v>
      </c>
      <c r="U116" s="100" t="s">
        <v>132</v>
      </c>
      <c r="V116" s="100" t="s">
        <v>133</v>
      </c>
      <c r="W116" s="100" t="s">
        <v>134</v>
      </c>
      <c r="X116" s="101" t="s">
        <v>135</v>
      </c>
      <c r="Y116" s="203"/>
      <c r="Z116" s="203"/>
      <c r="AA116" s="203"/>
      <c r="AB116" s="203"/>
      <c r="AC116" s="203"/>
      <c r="AD116" s="203"/>
      <c r="AE116" s="203"/>
    </row>
    <row r="117" s="2" customFormat="1" ht="22.8" customHeight="1">
      <c r="A117" s="37"/>
      <c r="B117" s="38"/>
      <c r="C117" s="106" t="s">
        <v>136</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114</v>
      </c>
      <c r="BK117" s="215">
        <f>BK118</f>
        <v>0</v>
      </c>
    </row>
    <row r="118" s="11" customFormat="1" ht="25.92" customHeight="1">
      <c r="A118" s="11"/>
      <c r="B118" s="216"/>
      <c r="C118" s="217"/>
      <c r="D118" s="218" t="s">
        <v>76</v>
      </c>
      <c r="E118" s="219" t="s">
        <v>747</v>
      </c>
      <c r="F118" s="219" t="s">
        <v>748</v>
      </c>
      <c r="G118" s="217"/>
      <c r="H118" s="217"/>
      <c r="I118" s="220"/>
      <c r="J118" s="220"/>
      <c r="K118" s="221">
        <f>BK118</f>
        <v>0</v>
      </c>
      <c r="L118" s="217"/>
      <c r="M118" s="222"/>
      <c r="N118" s="223"/>
      <c r="O118" s="224"/>
      <c r="P118" s="224"/>
      <c r="Q118" s="225">
        <f>SUM(Q119:Q148)</f>
        <v>0</v>
      </c>
      <c r="R118" s="225">
        <f>SUM(R119:R148)</f>
        <v>0</v>
      </c>
      <c r="S118" s="224"/>
      <c r="T118" s="226">
        <f>SUM(T119:T148)</f>
        <v>0</v>
      </c>
      <c r="U118" s="224"/>
      <c r="V118" s="226">
        <f>SUM(V119:V148)</f>
        <v>0</v>
      </c>
      <c r="W118" s="224"/>
      <c r="X118" s="227">
        <f>SUM(X119:X148)</f>
        <v>0</v>
      </c>
      <c r="Y118" s="11"/>
      <c r="Z118" s="11"/>
      <c r="AA118" s="11"/>
      <c r="AB118" s="11"/>
      <c r="AC118" s="11"/>
      <c r="AD118" s="11"/>
      <c r="AE118" s="11"/>
      <c r="AR118" s="228" t="s">
        <v>186</v>
      </c>
      <c r="AT118" s="229" t="s">
        <v>76</v>
      </c>
      <c r="AU118" s="229" t="s">
        <v>77</v>
      </c>
      <c r="AY118" s="228" t="s">
        <v>139</v>
      </c>
      <c r="BK118" s="230">
        <f>SUM(BK119:BK148)</f>
        <v>0</v>
      </c>
    </row>
    <row r="119" s="2" customFormat="1" ht="21.75" customHeight="1">
      <c r="A119" s="37"/>
      <c r="B119" s="38"/>
      <c r="C119" s="283" t="s">
        <v>85</v>
      </c>
      <c r="D119" s="283" t="s">
        <v>409</v>
      </c>
      <c r="E119" s="284" t="s">
        <v>1237</v>
      </c>
      <c r="F119" s="285" t="s">
        <v>1238</v>
      </c>
      <c r="G119" s="286" t="s">
        <v>164</v>
      </c>
      <c r="H119" s="287">
        <v>3</v>
      </c>
      <c r="I119" s="288"/>
      <c r="J119" s="288"/>
      <c r="K119" s="289">
        <f>ROUND(P119*H119,2)</f>
        <v>0</v>
      </c>
      <c r="L119" s="285" t="s">
        <v>144</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146</v>
      </c>
      <c r="AT119" s="245" t="s">
        <v>409</v>
      </c>
      <c r="AU119" s="245" t="s">
        <v>85</v>
      </c>
      <c r="AY119" s="16" t="s">
        <v>139</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146</v>
      </c>
      <c r="BM119" s="245" t="s">
        <v>1239</v>
      </c>
    </row>
    <row r="120" s="2" customFormat="1">
      <c r="A120" s="37"/>
      <c r="B120" s="38"/>
      <c r="C120" s="39"/>
      <c r="D120" s="247" t="s">
        <v>148</v>
      </c>
      <c r="E120" s="39"/>
      <c r="F120" s="248" t="s">
        <v>1240</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148</v>
      </c>
      <c r="AU120" s="16" t="s">
        <v>85</v>
      </c>
    </row>
    <row r="121" s="12" customFormat="1">
      <c r="A121" s="12"/>
      <c r="B121" s="251"/>
      <c r="C121" s="252"/>
      <c r="D121" s="247" t="s">
        <v>149</v>
      </c>
      <c r="E121" s="253" t="s">
        <v>1</v>
      </c>
      <c r="F121" s="254" t="s">
        <v>1241</v>
      </c>
      <c r="G121" s="252"/>
      <c r="H121" s="253" t="s">
        <v>1</v>
      </c>
      <c r="I121" s="255"/>
      <c r="J121" s="255"/>
      <c r="K121" s="252"/>
      <c r="L121" s="252"/>
      <c r="M121" s="256"/>
      <c r="N121" s="257"/>
      <c r="O121" s="258"/>
      <c r="P121" s="258"/>
      <c r="Q121" s="258"/>
      <c r="R121" s="258"/>
      <c r="S121" s="258"/>
      <c r="T121" s="258"/>
      <c r="U121" s="258"/>
      <c r="V121" s="258"/>
      <c r="W121" s="258"/>
      <c r="X121" s="259"/>
      <c r="Y121" s="12"/>
      <c r="Z121" s="12"/>
      <c r="AA121" s="12"/>
      <c r="AB121" s="12"/>
      <c r="AC121" s="12"/>
      <c r="AD121" s="12"/>
      <c r="AE121" s="12"/>
      <c r="AT121" s="260" t="s">
        <v>149</v>
      </c>
      <c r="AU121" s="260" t="s">
        <v>85</v>
      </c>
      <c r="AV121" s="12" t="s">
        <v>85</v>
      </c>
      <c r="AW121" s="12" t="s">
        <v>5</v>
      </c>
      <c r="AX121" s="12" t="s">
        <v>77</v>
      </c>
      <c r="AY121" s="260" t="s">
        <v>139</v>
      </c>
    </row>
    <row r="122" s="13" customFormat="1">
      <c r="A122" s="13"/>
      <c r="B122" s="261"/>
      <c r="C122" s="262"/>
      <c r="D122" s="247" t="s">
        <v>149</v>
      </c>
      <c r="E122" s="263" t="s">
        <v>1</v>
      </c>
      <c r="F122" s="264" t="s">
        <v>85</v>
      </c>
      <c r="G122" s="262"/>
      <c r="H122" s="265">
        <v>1</v>
      </c>
      <c r="I122" s="266"/>
      <c r="J122" s="266"/>
      <c r="K122" s="262"/>
      <c r="L122" s="262"/>
      <c r="M122" s="267"/>
      <c r="N122" s="268"/>
      <c r="O122" s="269"/>
      <c r="P122" s="269"/>
      <c r="Q122" s="269"/>
      <c r="R122" s="269"/>
      <c r="S122" s="269"/>
      <c r="T122" s="269"/>
      <c r="U122" s="269"/>
      <c r="V122" s="269"/>
      <c r="W122" s="269"/>
      <c r="X122" s="270"/>
      <c r="Y122" s="13"/>
      <c r="Z122" s="13"/>
      <c r="AA122" s="13"/>
      <c r="AB122" s="13"/>
      <c r="AC122" s="13"/>
      <c r="AD122" s="13"/>
      <c r="AE122" s="13"/>
      <c r="AT122" s="271" t="s">
        <v>149</v>
      </c>
      <c r="AU122" s="271" t="s">
        <v>85</v>
      </c>
      <c r="AV122" s="13" t="s">
        <v>87</v>
      </c>
      <c r="AW122" s="13" t="s">
        <v>5</v>
      </c>
      <c r="AX122" s="13" t="s">
        <v>77</v>
      </c>
      <c r="AY122" s="271" t="s">
        <v>139</v>
      </c>
    </row>
    <row r="123" s="12" customFormat="1">
      <c r="A123" s="12"/>
      <c r="B123" s="251"/>
      <c r="C123" s="252"/>
      <c r="D123" s="247" t="s">
        <v>149</v>
      </c>
      <c r="E123" s="253" t="s">
        <v>1</v>
      </c>
      <c r="F123" s="254" t="s">
        <v>1242</v>
      </c>
      <c r="G123" s="252"/>
      <c r="H123" s="253" t="s">
        <v>1</v>
      </c>
      <c r="I123" s="255"/>
      <c r="J123" s="255"/>
      <c r="K123" s="252"/>
      <c r="L123" s="252"/>
      <c r="M123" s="256"/>
      <c r="N123" s="257"/>
      <c r="O123" s="258"/>
      <c r="P123" s="258"/>
      <c r="Q123" s="258"/>
      <c r="R123" s="258"/>
      <c r="S123" s="258"/>
      <c r="T123" s="258"/>
      <c r="U123" s="258"/>
      <c r="V123" s="258"/>
      <c r="W123" s="258"/>
      <c r="X123" s="259"/>
      <c r="Y123" s="12"/>
      <c r="Z123" s="12"/>
      <c r="AA123" s="12"/>
      <c r="AB123" s="12"/>
      <c r="AC123" s="12"/>
      <c r="AD123" s="12"/>
      <c r="AE123" s="12"/>
      <c r="AT123" s="260" t="s">
        <v>149</v>
      </c>
      <c r="AU123" s="260" t="s">
        <v>85</v>
      </c>
      <c r="AV123" s="12" t="s">
        <v>85</v>
      </c>
      <c r="AW123" s="12" t="s">
        <v>5</v>
      </c>
      <c r="AX123" s="12" t="s">
        <v>77</v>
      </c>
      <c r="AY123" s="260" t="s">
        <v>139</v>
      </c>
    </row>
    <row r="124" s="13" customFormat="1">
      <c r="A124" s="13"/>
      <c r="B124" s="261"/>
      <c r="C124" s="262"/>
      <c r="D124" s="247" t="s">
        <v>149</v>
      </c>
      <c r="E124" s="263" t="s">
        <v>1</v>
      </c>
      <c r="F124" s="264" t="s">
        <v>85</v>
      </c>
      <c r="G124" s="262"/>
      <c r="H124" s="265">
        <v>1</v>
      </c>
      <c r="I124" s="266"/>
      <c r="J124" s="266"/>
      <c r="K124" s="262"/>
      <c r="L124" s="262"/>
      <c r="M124" s="267"/>
      <c r="N124" s="268"/>
      <c r="O124" s="269"/>
      <c r="P124" s="269"/>
      <c r="Q124" s="269"/>
      <c r="R124" s="269"/>
      <c r="S124" s="269"/>
      <c r="T124" s="269"/>
      <c r="U124" s="269"/>
      <c r="V124" s="269"/>
      <c r="W124" s="269"/>
      <c r="X124" s="270"/>
      <c r="Y124" s="13"/>
      <c r="Z124" s="13"/>
      <c r="AA124" s="13"/>
      <c r="AB124" s="13"/>
      <c r="AC124" s="13"/>
      <c r="AD124" s="13"/>
      <c r="AE124" s="13"/>
      <c r="AT124" s="271" t="s">
        <v>149</v>
      </c>
      <c r="AU124" s="271" t="s">
        <v>85</v>
      </c>
      <c r="AV124" s="13" t="s">
        <v>87</v>
      </c>
      <c r="AW124" s="13" t="s">
        <v>5</v>
      </c>
      <c r="AX124" s="13" t="s">
        <v>77</v>
      </c>
      <c r="AY124" s="271" t="s">
        <v>139</v>
      </c>
    </row>
    <row r="125" s="12" customFormat="1">
      <c r="A125" s="12"/>
      <c r="B125" s="251"/>
      <c r="C125" s="252"/>
      <c r="D125" s="247" t="s">
        <v>149</v>
      </c>
      <c r="E125" s="253" t="s">
        <v>1</v>
      </c>
      <c r="F125" s="254" t="s">
        <v>1243</v>
      </c>
      <c r="G125" s="252"/>
      <c r="H125" s="253" t="s">
        <v>1</v>
      </c>
      <c r="I125" s="255"/>
      <c r="J125" s="255"/>
      <c r="K125" s="252"/>
      <c r="L125" s="252"/>
      <c r="M125" s="256"/>
      <c r="N125" s="257"/>
      <c r="O125" s="258"/>
      <c r="P125" s="258"/>
      <c r="Q125" s="258"/>
      <c r="R125" s="258"/>
      <c r="S125" s="258"/>
      <c r="T125" s="258"/>
      <c r="U125" s="258"/>
      <c r="V125" s="258"/>
      <c r="W125" s="258"/>
      <c r="X125" s="259"/>
      <c r="Y125" s="12"/>
      <c r="Z125" s="12"/>
      <c r="AA125" s="12"/>
      <c r="AB125" s="12"/>
      <c r="AC125" s="12"/>
      <c r="AD125" s="12"/>
      <c r="AE125" s="12"/>
      <c r="AT125" s="260" t="s">
        <v>149</v>
      </c>
      <c r="AU125" s="260" t="s">
        <v>85</v>
      </c>
      <c r="AV125" s="12" t="s">
        <v>85</v>
      </c>
      <c r="AW125" s="12" t="s">
        <v>5</v>
      </c>
      <c r="AX125" s="12" t="s">
        <v>77</v>
      </c>
      <c r="AY125" s="260" t="s">
        <v>139</v>
      </c>
    </row>
    <row r="126" s="13" customFormat="1">
      <c r="A126" s="13"/>
      <c r="B126" s="261"/>
      <c r="C126" s="262"/>
      <c r="D126" s="247" t="s">
        <v>149</v>
      </c>
      <c r="E126" s="263" t="s">
        <v>1</v>
      </c>
      <c r="F126" s="264" t="s">
        <v>85</v>
      </c>
      <c r="G126" s="262"/>
      <c r="H126" s="265">
        <v>1</v>
      </c>
      <c r="I126" s="266"/>
      <c r="J126" s="266"/>
      <c r="K126" s="262"/>
      <c r="L126" s="262"/>
      <c r="M126" s="267"/>
      <c r="N126" s="268"/>
      <c r="O126" s="269"/>
      <c r="P126" s="269"/>
      <c r="Q126" s="269"/>
      <c r="R126" s="269"/>
      <c r="S126" s="269"/>
      <c r="T126" s="269"/>
      <c r="U126" s="269"/>
      <c r="V126" s="269"/>
      <c r="W126" s="269"/>
      <c r="X126" s="270"/>
      <c r="Y126" s="13"/>
      <c r="Z126" s="13"/>
      <c r="AA126" s="13"/>
      <c r="AB126" s="13"/>
      <c r="AC126" s="13"/>
      <c r="AD126" s="13"/>
      <c r="AE126" s="13"/>
      <c r="AT126" s="271" t="s">
        <v>149</v>
      </c>
      <c r="AU126" s="271" t="s">
        <v>85</v>
      </c>
      <c r="AV126" s="13" t="s">
        <v>87</v>
      </c>
      <c r="AW126" s="13" t="s">
        <v>5</v>
      </c>
      <c r="AX126" s="13" t="s">
        <v>77</v>
      </c>
      <c r="AY126" s="271" t="s">
        <v>139</v>
      </c>
    </row>
    <row r="127" s="14" customFormat="1">
      <c r="A127" s="14"/>
      <c r="B127" s="272"/>
      <c r="C127" s="273"/>
      <c r="D127" s="247" t="s">
        <v>149</v>
      </c>
      <c r="E127" s="274" t="s">
        <v>1</v>
      </c>
      <c r="F127" s="275" t="s">
        <v>154</v>
      </c>
      <c r="G127" s="273"/>
      <c r="H127" s="276">
        <v>3</v>
      </c>
      <c r="I127" s="277"/>
      <c r="J127" s="277"/>
      <c r="K127" s="273"/>
      <c r="L127" s="273"/>
      <c r="M127" s="278"/>
      <c r="N127" s="279"/>
      <c r="O127" s="280"/>
      <c r="P127" s="280"/>
      <c r="Q127" s="280"/>
      <c r="R127" s="280"/>
      <c r="S127" s="280"/>
      <c r="T127" s="280"/>
      <c r="U127" s="280"/>
      <c r="V127" s="280"/>
      <c r="W127" s="280"/>
      <c r="X127" s="281"/>
      <c r="Y127" s="14"/>
      <c r="Z127" s="14"/>
      <c r="AA127" s="14"/>
      <c r="AB127" s="14"/>
      <c r="AC127" s="14"/>
      <c r="AD127" s="14"/>
      <c r="AE127" s="14"/>
      <c r="AT127" s="282" t="s">
        <v>149</v>
      </c>
      <c r="AU127" s="282" t="s">
        <v>85</v>
      </c>
      <c r="AV127" s="14" t="s">
        <v>146</v>
      </c>
      <c r="AW127" s="14" t="s">
        <v>5</v>
      </c>
      <c r="AX127" s="14" t="s">
        <v>85</v>
      </c>
      <c r="AY127" s="282" t="s">
        <v>139</v>
      </c>
    </row>
    <row r="128" s="2" customFormat="1" ht="21.75" customHeight="1">
      <c r="A128" s="37"/>
      <c r="B128" s="38"/>
      <c r="C128" s="283" t="s">
        <v>87</v>
      </c>
      <c r="D128" s="283" t="s">
        <v>409</v>
      </c>
      <c r="E128" s="284" t="s">
        <v>1244</v>
      </c>
      <c r="F128" s="285" t="s">
        <v>1245</v>
      </c>
      <c r="G128" s="286" t="s">
        <v>164</v>
      </c>
      <c r="H128" s="287">
        <v>11</v>
      </c>
      <c r="I128" s="288"/>
      <c r="J128" s="288"/>
      <c r="K128" s="289">
        <f>ROUND(P128*H128,2)</f>
        <v>0</v>
      </c>
      <c r="L128" s="285" t="s">
        <v>144</v>
      </c>
      <c r="M128" s="43"/>
      <c r="N128" s="290" t="s">
        <v>1</v>
      </c>
      <c r="O128" s="241" t="s">
        <v>40</v>
      </c>
      <c r="P128" s="242">
        <f>I128+J128</f>
        <v>0</v>
      </c>
      <c r="Q128" s="242">
        <f>ROUND(I128*H128,2)</f>
        <v>0</v>
      </c>
      <c r="R128" s="242">
        <f>ROUND(J128*H128,2)</f>
        <v>0</v>
      </c>
      <c r="S128" s="90"/>
      <c r="T128" s="243">
        <f>S128*H128</f>
        <v>0</v>
      </c>
      <c r="U128" s="243">
        <v>0</v>
      </c>
      <c r="V128" s="243">
        <f>U128*H128</f>
        <v>0</v>
      </c>
      <c r="W128" s="243">
        <v>0</v>
      </c>
      <c r="X128" s="244">
        <f>W128*H128</f>
        <v>0</v>
      </c>
      <c r="Y128" s="37"/>
      <c r="Z128" s="37"/>
      <c r="AA128" s="37"/>
      <c r="AB128" s="37"/>
      <c r="AC128" s="37"/>
      <c r="AD128" s="37"/>
      <c r="AE128" s="37"/>
      <c r="AR128" s="245" t="s">
        <v>146</v>
      </c>
      <c r="AT128" s="245" t="s">
        <v>409</v>
      </c>
      <c r="AU128" s="245" t="s">
        <v>85</v>
      </c>
      <c r="AY128" s="16" t="s">
        <v>139</v>
      </c>
      <c r="BE128" s="246">
        <f>IF(O128="základní",K128,0)</f>
        <v>0</v>
      </c>
      <c r="BF128" s="246">
        <f>IF(O128="snížená",K128,0)</f>
        <v>0</v>
      </c>
      <c r="BG128" s="246">
        <f>IF(O128="zákl. přenesená",K128,0)</f>
        <v>0</v>
      </c>
      <c r="BH128" s="246">
        <f>IF(O128="sníž. přenesená",K128,0)</f>
        <v>0</v>
      </c>
      <c r="BI128" s="246">
        <f>IF(O128="nulová",K128,0)</f>
        <v>0</v>
      </c>
      <c r="BJ128" s="16" t="s">
        <v>85</v>
      </c>
      <c r="BK128" s="246">
        <f>ROUND(P128*H128,2)</f>
        <v>0</v>
      </c>
      <c r="BL128" s="16" t="s">
        <v>146</v>
      </c>
      <c r="BM128" s="245" t="s">
        <v>1246</v>
      </c>
    </row>
    <row r="129" s="2" customFormat="1">
      <c r="A129" s="37"/>
      <c r="B129" s="38"/>
      <c r="C129" s="39"/>
      <c r="D129" s="247" t="s">
        <v>148</v>
      </c>
      <c r="E129" s="39"/>
      <c r="F129" s="248" t="s">
        <v>1247</v>
      </c>
      <c r="G129" s="39"/>
      <c r="H129" s="39"/>
      <c r="I129" s="144"/>
      <c r="J129" s="144"/>
      <c r="K129" s="39"/>
      <c r="L129" s="39"/>
      <c r="M129" s="43"/>
      <c r="N129" s="249"/>
      <c r="O129" s="250"/>
      <c r="P129" s="90"/>
      <c r="Q129" s="90"/>
      <c r="R129" s="90"/>
      <c r="S129" s="90"/>
      <c r="T129" s="90"/>
      <c r="U129" s="90"/>
      <c r="V129" s="90"/>
      <c r="W129" s="90"/>
      <c r="X129" s="91"/>
      <c r="Y129" s="37"/>
      <c r="Z129" s="37"/>
      <c r="AA129" s="37"/>
      <c r="AB129" s="37"/>
      <c r="AC129" s="37"/>
      <c r="AD129" s="37"/>
      <c r="AE129" s="37"/>
      <c r="AT129" s="16" t="s">
        <v>148</v>
      </c>
      <c r="AU129" s="16" t="s">
        <v>85</v>
      </c>
    </row>
    <row r="130" s="12" customFormat="1">
      <c r="A130" s="12"/>
      <c r="B130" s="251"/>
      <c r="C130" s="252"/>
      <c r="D130" s="247" t="s">
        <v>149</v>
      </c>
      <c r="E130" s="253" t="s">
        <v>1</v>
      </c>
      <c r="F130" s="254" t="s">
        <v>1248</v>
      </c>
      <c r="G130" s="252"/>
      <c r="H130" s="253" t="s">
        <v>1</v>
      </c>
      <c r="I130" s="255"/>
      <c r="J130" s="255"/>
      <c r="K130" s="252"/>
      <c r="L130" s="252"/>
      <c r="M130" s="256"/>
      <c r="N130" s="257"/>
      <c r="O130" s="258"/>
      <c r="P130" s="258"/>
      <c r="Q130" s="258"/>
      <c r="R130" s="258"/>
      <c r="S130" s="258"/>
      <c r="T130" s="258"/>
      <c r="U130" s="258"/>
      <c r="V130" s="258"/>
      <c r="W130" s="258"/>
      <c r="X130" s="259"/>
      <c r="Y130" s="12"/>
      <c r="Z130" s="12"/>
      <c r="AA130" s="12"/>
      <c r="AB130" s="12"/>
      <c r="AC130" s="12"/>
      <c r="AD130" s="12"/>
      <c r="AE130" s="12"/>
      <c r="AT130" s="260" t="s">
        <v>149</v>
      </c>
      <c r="AU130" s="260" t="s">
        <v>85</v>
      </c>
      <c r="AV130" s="12" t="s">
        <v>85</v>
      </c>
      <c r="AW130" s="12" t="s">
        <v>5</v>
      </c>
      <c r="AX130" s="12" t="s">
        <v>77</v>
      </c>
      <c r="AY130" s="260" t="s">
        <v>139</v>
      </c>
    </row>
    <row r="131" s="13" customFormat="1">
      <c r="A131" s="13"/>
      <c r="B131" s="261"/>
      <c r="C131" s="262"/>
      <c r="D131" s="247" t="s">
        <v>149</v>
      </c>
      <c r="E131" s="263" t="s">
        <v>1</v>
      </c>
      <c r="F131" s="264" t="s">
        <v>161</v>
      </c>
      <c r="G131" s="262"/>
      <c r="H131" s="265">
        <v>3</v>
      </c>
      <c r="I131" s="266"/>
      <c r="J131" s="266"/>
      <c r="K131" s="262"/>
      <c r="L131" s="262"/>
      <c r="M131" s="267"/>
      <c r="N131" s="268"/>
      <c r="O131" s="269"/>
      <c r="P131" s="269"/>
      <c r="Q131" s="269"/>
      <c r="R131" s="269"/>
      <c r="S131" s="269"/>
      <c r="T131" s="269"/>
      <c r="U131" s="269"/>
      <c r="V131" s="269"/>
      <c r="W131" s="269"/>
      <c r="X131" s="270"/>
      <c r="Y131" s="13"/>
      <c r="Z131" s="13"/>
      <c r="AA131" s="13"/>
      <c r="AB131" s="13"/>
      <c r="AC131" s="13"/>
      <c r="AD131" s="13"/>
      <c r="AE131" s="13"/>
      <c r="AT131" s="271" t="s">
        <v>149</v>
      </c>
      <c r="AU131" s="271" t="s">
        <v>85</v>
      </c>
      <c r="AV131" s="13" t="s">
        <v>87</v>
      </c>
      <c r="AW131" s="13" t="s">
        <v>5</v>
      </c>
      <c r="AX131" s="13" t="s">
        <v>77</v>
      </c>
      <c r="AY131" s="271" t="s">
        <v>139</v>
      </c>
    </row>
    <row r="132" s="12" customFormat="1">
      <c r="A132" s="12"/>
      <c r="B132" s="251"/>
      <c r="C132" s="252"/>
      <c r="D132" s="247" t="s">
        <v>149</v>
      </c>
      <c r="E132" s="253" t="s">
        <v>1</v>
      </c>
      <c r="F132" s="254" t="s">
        <v>1249</v>
      </c>
      <c r="G132" s="252"/>
      <c r="H132" s="253" t="s">
        <v>1</v>
      </c>
      <c r="I132" s="255"/>
      <c r="J132" s="255"/>
      <c r="K132" s="252"/>
      <c r="L132" s="252"/>
      <c r="M132" s="256"/>
      <c r="N132" s="257"/>
      <c r="O132" s="258"/>
      <c r="P132" s="258"/>
      <c r="Q132" s="258"/>
      <c r="R132" s="258"/>
      <c r="S132" s="258"/>
      <c r="T132" s="258"/>
      <c r="U132" s="258"/>
      <c r="V132" s="258"/>
      <c r="W132" s="258"/>
      <c r="X132" s="259"/>
      <c r="Y132" s="12"/>
      <c r="Z132" s="12"/>
      <c r="AA132" s="12"/>
      <c r="AB132" s="12"/>
      <c r="AC132" s="12"/>
      <c r="AD132" s="12"/>
      <c r="AE132" s="12"/>
      <c r="AT132" s="260" t="s">
        <v>149</v>
      </c>
      <c r="AU132" s="260" t="s">
        <v>85</v>
      </c>
      <c r="AV132" s="12" t="s">
        <v>85</v>
      </c>
      <c r="AW132" s="12" t="s">
        <v>5</v>
      </c>
      <c r="AX132" s="12" t="s">
        <v>77</v>
      </c>
      <c r="AY132" s="260" t="s">
        <v>139</v>
      </c>
    </row>
    <row r="133" s="13" customFormat="1">
      <c r="A133" s="13"/>
      <c r="B133" s="261"/>
      <c r="C133" s="262"/>
      <c r="D133" s="247" t="s">
        <v>149</v>
      </c>
      <c r="E133" s="263" t="s">
        <v>1</v>
      </c>
      <c r="F133" s="264" t="s">
        <v>85</v>
      </c>
      <c r="G133" s="262"/>
      <c r="H133" s="265">
        <v>1</v>
      </c>
      <c r="I133" s="266"/>
      <c r="J133" s="266"/>
      <c r="K133" s="262"/>
      <c r="L133" s="262"/>
      <c r="M133" s="267"/>
      <c r="N133" s="268"/>
      <c r="O133" s="269"/>
      <c r="P133" s="269"/>
      <c r="Q133" s="269"/>
      <c r="R133" s="269"/>
      <c r="S133" s="269"/>
      <c r="T133" s="269"/>
      <c r="U133" s="269"/>
      <c r="V133" s="269"/>
      <c r="W133" s="269"/>
      <c r="X133" s="270"/>
      <c r="Y133" s="13"/>
      <c r="Z133" s="13"/>
      <c r="AA133" s="13"/>
      <c r="AB133" s="13"/>
      <c r="AC133" s="13"/>
      <c r="AD133" s="13"/>
      <c r="AE133" s="13"/>
      <c r="AT133" s="271" t="s">
        <v>149</v>
      </c>
      <c r="AU133" s="271" t="s">
        <v>85</v>
      </c>
      <c r="AV133" s="13" t="s">
        <v>87</v>
      </c>
      <c r="AW133" s="13" t="s">
        <v>5</v>
      </c>
      <c r="AX133" s="13" t="s">
        <v>77</v>
      </c>
      <c r="AY133" s="271" t="s">
        <v>139</v>
      </c>
    </row>
    <row r="134" s="12" customFormat="1">
      <c r="A134" s="12"/>
      <c r="B134" s="251"/>
      <c r="C134" s="252"/>
      <c r="D134" s="247" t="s">
        <v>149</v>
      </c>
      <c r="E134" s="253" t="s">
        <v>1</v>
      </c>
      <c r="F134" s="254" t="s">
        <v>1250</v>
      </c>
      <c r="G134" s="252"/>
      <c r="H134" s="253" t="s">
        <v>1</v>
      </c>
      <c r="I134" s="255"/>
      <c r="J134" s="255"/>
      <c r="K134" s="252"/>
      <c r="L134" s="252"/>
      <c r="M134" s="256"/>
      <c r="N134" s="257"/>
      <c r="O134" s="258"/>
      <c r="P134" s="258"/>
      <c r="Q134" s="258"/>
      <c r="R134" s="258"/>
      <c r="S134" s="258"/>
      <c r="T134" s="258"/>
      <c r="U134" s="258"/>
      <c r="V134" s="258"/>
      <c r="W134" s="258"/>
      <c r="X134" s="259"/>
      <c r="Y134" s="12"/>
      <c r="Z134" s="12"/>
      <c r="AA134" s="12"/>
      <c r="AB134" s="12"/>
      <c r="AC134" s="12"/>
      <c r="AD134" s="12"/>
      <c r="AE134" s="12"/>
      <c r="AT134" s="260" t="s">
        <v>149</v>
      </c>
      <c r="AU134" s="260" t="s">
        <v>85</v>
      </c>
      <c r="AV134" s="12" t="s">
        <v>85</v>
      </c>
      <c r="AW134" s="12" t="s">
        <v>5</v>
      </c>
      <c r="AX134" s="12" t="s">
        <v>77</v>
      </c>
      <c r="AY134" s="260" t="s">
        <v>139</v>
      </c>
    </row>
    <row r="135" s="13" customFormat="1">
      <c r="A135" s="13"/>
      <c r="B135" s="261"/>
      <c r="C135" s="262"/>
      <c r="D135" s="247" t="s">
        <v>149</v>
      </c>
      <c r="E135" s="263" t="s">
        <v>1</v>
      </c>
      <c r="F135" s="264" t="s">
        <v>85</v>
      </c>
      <c r="G135" s="262"/>
      <c r="H135" s="265">
        <v>1</v>
      </c>
      <c r="I135" s="266"/>
      <c r="J135" s="266"/>
      <c r="K135" s="262"/>
      <c r="L135" s="262"/>
      <c r="M135" s="267"/>
      <c r="N135" s="268"/>
      <c r="O135" s="269"/>
      <c r="P135" s="269"/>
      <c r="Q135" s="269"/>
      <c r="R135" s="269"/>
      <c r="S135" s="269"/>
      <c r="T135" s="269"/>
      <c r="U135" s="269"/>
      <c r="V135" s="269"/>
      <c r="W135" s="269"/>
      <c r="X135" s="270"/>
      <c r="Y135" s="13"/>
      <c r="Z135" s="13"/>
      <c r="AA135" s="13"/>
      <c r="AB135" s="13"/>
      <c r="AC135" s="13"/>
      <c r="AD135" s="13"/>
      <c r="AE135" s="13"/>
      <c r="AT135" s="271" t="s">
        <v>149</v>
      </c>
      <c r="AU135" s="271" t="s">
        <v>85</v>
      </c>
      <c r="AV135" s="13" t="s">
        <v>87</v>
      </c>
      <c r="AW135" s="13" t="s">
        <v>5</v>
      </c>
      <c r="AX135" s="13" t="s">
        <v>77</v>
      </c>
      <c r="AY135" s="271" t="s">
        <v>139</v>
      </c>
    </row>
    <row r="136" s="12" customFormat="1">
      <c r="A136" s="12"/>
      <c r="B136" s="251"/>
      <c r="C136" s="252"/>
      <c r="D136" s="247" t="s">
        <v>149</v>
      </c>
      <c r="E136" s="253" t="s">
        <v>1</v>
      </c>
      <c r="F136" s="254" t="s">
        <v>1251</v>
      </c>
      <c r="G136" s="252"/>
      <c r="H136" s="253" t="s">
        <v>1</v>
      </c>
      <c r="I136" s="255"/>
      <c r="J136" s="255"/>
      <c r="K136" s="252"/>
      <c r="L136" s="252"/>
      <c r="M136" s="256"/>
      <c r="N136" s="257"/>
      <c r="O136" s="258"/>
      <c r="P136" s="258"/>
      <c r="Q136" s="258"/>
      <c r="R136" s="258"/>
      <c r="S136" s="258"/>
      <c r="T136" s="258"/>
      <c r="U136" s="258"/>
      <c r="V136" s="258"/>
      <c r="W136" s="258"/>
      <c r="X136" s="259"/>
      <c r="Y136" s="12"/>
      <c r="Z136" s="12"/>
      <c r="AA136" s="12"/>
      <c r="AB136" s="12"/>
      <c r="AC136" s="12"/>
      <c r="AD136" s="12"/>
      <c r="AE136" s="12"/>
      <c r="AT136" s="260" t="s">
        <v>149</v>
      </c>
      <c r="AU136" s="260" t="s">
        <v>85</v>
      </c>
      <c r="AV136" s="12" t="s">
        <v>85</v>
      </c>
      <c r="AW136" s="12" t="s">
        <v>5</v>
      </c>
      <c r="AX136" s="12" t="s">
        <v>77</v>
      </c>
      <c r="AY136" s="260" t="s">
        <v>139</v>
      </c>
    </row>
    <row r="137" s="13" customFormat="1">
      <c r="A137" s="13"/>
      <c r="B137" s="261"/>
      <c r="C137" s="262"/>
      <c r="D137" s="247" t="s">
        <v>149</v>
      </c>
      <c r="E137" s="263" t="s">
        <v>1</v>
      </c>
      <c r="F137" s="264" t="s">
        <v>85</v>
      </c>
      <c r="G137" s="262"/>
      <c r="H137" s="265">
        <v>1</v>
      </c>
      <c r="I137" s="266"/>
      <c r="J137" s="266"/>
      <c r="K137" s="262"/>
      <c r="L137" s="262"/>
      <c r="M137" s="267"/>
      <c r="N137" s="268"/>
      <c r="O137" s="269"/>
      <c r="P137" s="269"/>
      <c r="Q137" s="269"/>
      <c r="R137" s="269"/>
      <c r="S137" s="269"/>
      <c r="T137" s="269"/>
      <c r="U137" s="269"/>
      <c r="V137" s="269"/>
      <c r="W137" s="269"/>
      <c r="X137" s="270"/>
      <c r="Y137" s="13"/>
      <c r="Z137" s="13"/>
      <c r="AA137" s="13"/>
      <c r="AB137" s="13"/>
      <c r="AC137" s="13"/>
      <c r="AD137" s="13"/>
      <c r="AE137" s="13"/>
      <c r="AT137" s="271" t="s">
        <v>149</v>
      </c>
      <c r="AU137" s="271" t="s">
        <v>85</v>
      </c>
      <c r="AV137" s="13" t="s">
        <v>87</v>
      </c>
      <c r="AW137" s="13" t="s">
        <v>5</v>
      </c>
      <c r="AX137" s="13" t="s">
        <v>77</v>
      </c>
      <c r="AY137" s="271" t="s">
        <v>139</v>
      </c>
    </row>
    <row r="138" s="12" customFormat="1">
      <c r="A138" s="12"/>
      <c r="B138" s="251"/>
      <c r="C138" s="252"/>
      <c r="D138" s="247" t="s">
        <v>149</v>
      </c>
      <c r="E138" s="253" t="s">
        <v>1</v>
      </c>
      <c r="F138" s="254" t="s">
        <v>1252</v>
      </c>
      <c r="G138" s="252"/>
      <c r="H138" s="253" t="s">
        <v>1</v>
      </c>
      <c r="I138" s="255"/>
      <c r="J138" s="255"/>
      <c r="K138" s="252"/>
      <c r="L138" s="252"/>
      <c r="M138" s="256"/>
      <c r="N138" s="257"/>
      <c r="O138" s="258"/>
      <c r="P138" s="258"/>
      <c r="Q138" s="258"/>
      <c r="R138" s="258"/>
      <c r="S138" s="258"/>
      <c r="T138" s="258"/>
      <c r="U138" s="258"/>
      <c r="V138" s="258"/>
      <c r="W138" s="258"/>
      <c r="X138" s="259"/>
      <c r="Y138" s="12"/>
      <c r="Z138" s="12"/>
      <c r="AA138" s="12"/>
      <c r="AB138" s="12"/>
      <c r="AC138" s="12"/>
      <c r="AD138" s="12"/>
      <c r="AE138" s="12"/>
      <c r="AT138" s="260" t="s">
        <v>149</v>
      </c>
      <c r="AU138" s="260" t="s">
        <v>85</v>
      </c>
      <c r="AV138" s="12" t="s">
        <v>85</v>
      </c>
      <c r="AW138" s="12" t="s">
        <v>5</v>
      </c>
      <c r="AX138" s="12" t="s">
        <v>77</v>
      </c>
      <c r="AY138" s="260" t="s">
        <v>139</v>
      </c>
    </row>
    <row r="139" s="13" customFormat="1">
      <c r="A139" s="13"/>
      <c r="B139" s="261"/>
      <c r="C139" s="262"/>
      <c r="D139" s="247" t="s">
        <v>149</v>
      </c>
      <c r="E139" s="263" t="s">
        <v>1</v>
      </c>
      <c r="F139" s="264" t="s">
        <v>85</v>
      </c>
      <c r="G139" s="262"/>
      <c r="H139" s="265">
        <v>1</v>
      </c>
      <c r="I139" s="266"/>
      <c r="J139" s="266"/>
      <c r="K139" s="262"/>
      <c r="L139" s="262"/>
      <c r="M139" s="267"/>
      <c r="N139" s="268"/>
      <c r="O139" s="269"/>
      <c r="P139" s="269"/>
      <c r="Q139" s="269"/>
      <c r="R139" s="269"/>
      <c r="S139" s="269"/>
      <c r="T139" s="269"/>
      <c r="U139" s="269"/>
      <c r="V139" s="269"/>
      <c r="W139" s="269"/>
      <c r="X139" s="270"/>
      <c r="Y139" s="13"/>
      <c r="Z139" s="13"/>
      <c r="AA139" s="13"/>
      <c r="AB139" s="13"/>
      <c r="AC139" s="13"/>
      <c r="AD139" s="13"/>
      <c r="AE139" s="13"/>
      <c r="AT139" s="271" t="s">
        <v>149</v>
      </c>
      <c r="AU139" s="271" t="s">
        <v>85</v>
      </c>
      <c r="AV139" s="13" t="s">
        <v>87</v>
      </c>
      <c r="AW139" s="13" t="s">
        <v>5</v>
      </c>
      <c r="AX139" s="13" t="s">
        <v>77</v>
      </c>
      <c r="AY139" s="271" t="s">
        <v>139</v>
      </c>
    </row>
    <row r="140" s="12" customFormat="1">
      <c r="A140" s="12"/>
      <c r="B140" s="251"/>
      <c r="C140" s="252"/>
      <c r="D140" s="247" t="s">
        <v>149</v>
      </c>
      <c r="E140" s="253" t="s">
        <v>1</v>
      </c>
      <c r="F140" s="254" t="s">
        <v>1253</v>
      </c>
      <c r="G140" s="252"/>
      <c r="H140" s="253" t="s">
        <v>1</v>
      </c>
      <c r="I140" s="255"/>
      <c r="J140" s="255"/>
      <c r="K140" s="252"/>
      <c r="L140" s="252"/>
      <c r="M140" s="256"/>
      <c r="N140" s="257"/>
      <c r="O140" s="258"/>
      <c r="P140" s="258"/>
      <c r="Q140" s="258"/>
      <c r="R140" s="258"/>
      <c r="S140" s="258"/>
      <c r="T140" s="258"/>
      <c r="U140" s="258"/>
      <c r="V140" s="258"/>
      <c r="W140" s="258"/>
      <c r="X140" s="259"/>
      <c r="Y140" s="12"/>
      <c r="Z140" s="12"/>
      <c r="AA140" s="12"/>
      <c r="AB140" s="12"/>
      <c r="AC140" s="12"/>
      <c r="AD140" s="12"/>
      <c r="AE140" s="12"/>
      <c r="AT140" s="260" t="s">
        <v>149</v>
      </c>
      <c r="AU140" s="260" t="s">
        <v>85</v>
      </c>
      <c r="AV140" s="12" t="s">
        <v>85</v>
      </c>
      <c r="AW140" s="12" t="s">
        <v>5</v>
      </c>
      <c r="AX140" s="12" t="s">
        <v>77</v>
      </c>
      <c r="AY140" s="260" t="s">
        <v>139</v>
      </c>
    </row>
    <row r="141" s="13" customFormat="1">
      <c r="A141" s="13"/>
      <c r="B141" s="261"/>
      <c r="C141" s="262"/>
      <c r="D141" s="247" t="s">
        <v>149</v>
      </c>
      <c r="E141" s="263" t="s">
        <v>1</v>
      </c>
      <c r="F141" s="264" t="s">
        <v>85</v>
      </c>
      <c r="G141" s="262"/>
      <c r="H141" s="265">
        <v>1</v>
      </c>
      <c r="I141" s="266"/>
      <c r="J141" s="266"/>
      <c r="K141" s="262"/>
      <c r="L141" s="262"/>
      <c r="M141" s="267"/>
      <c r="N141" s="268"/>
      <c r="O141" s="269"/>
      <c r="P141" s="269"/>
      <c r="Q141" s="269"/>
      <c r="R141" s="269"/>
      <c r="S141" s="269"/>
      <c r="T141" s="269"/>
      <c r="U141" s="269"/>
      <c r="V141" s="269"/>
      <c r="W141" s="269"/>
      <c r="X141" s="270"/>
      <c r="Y141" s="13"/>
      <c r="Z141" s="13"/>
      <c r="AA141" s="13"/>
      <c r="AB141" s="13"/>
      <c r="AC141" s="13"/>
      <c r="AD141" s="13"/>
      <c r="AE141" s="13"/>
      <c r="AT141" s="271" t="s">
        <v>149</v>
      </c>
      <c r="AU141" s="271" t="s">
        <v>85</v>
      </c>
      <c r="AV141" s="13" t="s">
        <v>87</v>
      </c>
      <c r="AW141" s="13" t="s">
        <v>5</v>
      </c>
      <c r="AX141" s="13" t="s">
        <v>77</v>
      </c>
      <c r="AY141" s="271" t="s">
        <v>139</v>
      </c>
    </row>
    <row r="142" s="12" customFormat="1">
      <c r="A142" s="12"/>
      <c r="B142" s="251"/>
      <c r="C142" s="252"/>
      <c r="D142" s="247" t="s">
        <v>149</v>
      </c>
      <c r="E142" s="253" t="s">
        <v>1</v>
      </c>
      <c r="F142" s="254" t="s">
        <v>1254</v>
      </c>
      <c r="G142" s="252"/>
      <c r="H142" s="253" t="s">
        <v>1</v>
      </c>
      <c r="I142" s="255"/>
      <c r="J142" s="255"/>
      <c r="K142" s="252"/>
      <c r="L142" s="252"/>
      <c r="M142" s="256"/>
      <c r="N142" s="257"/>
      <c r="O142" s="258"/>
      <c r="P142" s="258"/>
      <c r="Q142" s="258"/>
      <c r="R142" s="258"/>
      <c r="S142" s="258"/>
      <c r="T142" s="258"/>
      <c r="U142" s="258"/>
      <c r="V142" s="258"/>
      <c r="W142" s="258"/>
      <c r="X142" s="259"/>
      <c r="Y142" s="12"/>
      <c r="Z142" s="12"/>
      <c r="AA142" s="12"/>
      <c r="AB142" s="12"/>
      <c r="AC142" s="12"/>
      <c r="AD142" s="12"/>
      <c r="AE142" s="12"/>
      <c r="AT142" s="260" t="s">
        <v>149</v>
      </c>
      <c r="AU142" s="260" t="s">
        <v>85</v>
      </c>
      <c r="AV142" s="12" t="s">
        <v>85</v>
      </c>
      <c r="AW142" s="12" t="s">
        <v>5</v>
      </c>
      <c r="AX142" s="12" t="s">
        <v>77</v>
      </c>
      <c r="AY142" s="260" t="s">
        <v>139</v>
      </c>
    </row>
    <row r="143" s="13" customFormat="1">
      <c r="A143" s="13"/>
      <c r="B143" s="261"/>
      <c r="C143" s="262"/>
      <c r="D143" s="247" t="s">
        <v>149</v>
      </c>
      <c r="E143" s="263" t="s">
        <v>1</v>
      </c>
      <c r="F143" s="264" t="s">
        <v>85</v>
      </c>
      <c r="G143" s="262"/>
      <c r="H143" s="265">
        <v>1</v>
      </c>
      <c r="I143" s="266"/>
      <c r="J143" s="266"/>
      <c r="K143" s="262"/>
      <c r="L143" s="262"/>
      <c r="M143" s="267"/>
      <c r="N143" s="268"/>
      <c r="O143" s="269"/>
      <c r="P143" s="269"/>
      <c r="Q143" s="269"/>
      <c r="R143" s="269"/>
      <c r="S143" s="269"/>
      <c r="T143" s="269"/>
      <c r="U143" s="269"/>
      <c r="V143" s="269"/>
      <c r="W143" s="269"/>
      <c r="X143" s="270"/>
      <c r="Y143" s="13"/>
      <c r="Z143" s="13"/>
      <c r="AA143" s="13"/>
      <c r="AB143" s="13"/>
      <c r="AC143" s="13"/>
      <c r="AD143" s="13"/>
      <c r="AE143" s="13"/>
      <c r="AT143" s="271" t="s">
        <v>149</v>
      </c>
      <c r="AU143" s="271" t="s">
        <v>85</v>
      </c>
      <c r="AV143" s="13" t="s">
        <v>87</v>
      </c>
      <c r="AW143" s="13" t="s">
        <v>5</v>
      </c>
      <c r="AX143" s="13" t="s">
        <v>77</v>
      </c>
      <c r="AY143" s="271" t="s">
        <v>139</v>
      </c>
    </row>
    <row r="144" s="12" customFormat="1">
      <c r="A144" s="12"/>
      <c r="B144" s="251"/>
      <c r="C144" s="252"/>
      <c r="D144" s="247" t="s">
        <v>149</v>
      </c>
      <c r="E144" s="253" t="s">
        <v>1</v>
      </c>
      <c r="F144" s="254" t="s">
        <v>1255</v>
      </c>
      <c r="G144" s="252"/>
      <c r="H144" s="253" t="s">
        <v>1</v>
      </c>
      <c r="I144" s="255"/>
      <c r="J144" s="255"/>
      <c r="K144" s="252"/>
      <c r="L144" s="252"/>
      <c r="M144" s="256"/>
      <c r="N144" s="257"/>
      <c r="O144" s="258"/>
      <c r="P144" s="258"/>
      <c r="Q144" s="258"/>
      <c r="R144" s="258"/>
      <c r="S144" s="258"/>
      <c r="T144" s="258"/>
      <c r="U144" s="258"/>
      <c r="V144" s="258"/>
      <c r="W144" s="258"/>
      <c r="X144" s="259"/>
      <c r="Y144" s="12"/>
      <c r="Z144" s="12"/>
      <c r="AA144" s="12"/>
      <c r="AB144" s="12"/>
      <c r="AC144" s="12"/>
      <c r="AD144" s="12"/>
      <c r="AE144" s="12"/>
      <c r="AT144" s="260" t="s">
        <v>149</v>
      </c>
      <c r="AU144" s="260" t="s">
        <v>85</v>
      </c>
      <c r="AV144" s="12" t="s">
        <v>85</v>
      </c>
      <c r="AW144" s="12" t="s">
        <v>5</v>
      </c>
      <c r="AX144" s="12" t="s">
        <v>77</v>
      </c>
      <c r="AY144" s="260" t="s">
        <v>139</v>
      </c>
    </row>
    <row r="145" s="13" customFormat="1">
      <c r="A145" s="13"/>
      <c r="B145" s="261"/>
      <c r="C145" s="262"/>
      <c r="D145" s="247" t="s">
        <v>149</v>
      </c>
      <c r="E145" s="263" t="s">
        <v>1</v>
      </c>
      <c r="F145" s="264" t="s">
        <v>85</v>
      </c>
      <c r="G145" s="262"/>
      <c r="H145" s="265">
        <v>1</v>
      </c>
      <c r="I145" s="266"/>
      <c r="J145" s="266"/>
      <c r="K145" s="262"/>
      <c r="L145" s="262"/>
      <c r="M145" s="267"/>
      <c r="N145" s="268"/>
      <c r="O145" s="269"/>
      <c r="P145" s="269"/>
      <c r="Q145" s="269"/>
      <c r="R145" s="269"/>
      <c r="S145" s="269"/>
      <c r="T145" s="269"/>
      <c r="U145" s="269"/>
      <c r="V145" s="269"/>
      <c r="W145" s="269"/>
      <c r="X145" s="270"/>
      <c r="Y145" s="13"/>
      <c r="Z145" s="13"/>
      <c r="AA145" s="13"/>
      <c r="AB145" s="13"/>
      <c r="AC145" s="13"/>
      <c r="AD145" s="13"/>
      <c r="AE145" s="13"/>
      <c r="AT145" s="271" t="s">
        <v>149</v>
      </c>
      <c r="AU145" s="271" t="s">
        <v>85</v>
      </c>
      <c r="AV145" s="13" t="s">
        <v>87</v>
      </c>
      <c r="AW145" s="13" t="s">
        <v>5</v>
      </c>
      <c r="AX145" s="13" t="s">
        <v>77</v>
      </c>
      <c r="AY145" s="271" t="s">
        <v>139</v>
      </c>
    </row>
    <row r="146" s="12" customFormat="1">
      <c r="A146" s="12"/>
      <c r="B146" s="251"/>
      <c r="C146" s="252"/>
      <c r="D146" s="247" t="s">
        <v>149</v>
      </c>
      <c r="E146" s="253" t="s">
        <v>1</v>
      </c>
      <c r="F146" s="254" t="s">
        <v>1256</v>
      </c>
      <c r="G146" s="252"/>
      <c r="H146" s="253" t="s">
        <v>1</v>
      </c>
      <c r="I146" s="255"/>
      <c r="J146" s="255"/>
      <c r="K146" s="252"/>
      <c r="L146" s="252"/>
      <c r="M146" s="256"/>
      <c r="N146" s="257"/>
      <c r="O146" s="258"/>
      <c r="P146" s="258"/>
      <c r="Q146" s="258"/>
      <c r="R146" s="258"/>
      <c r="S146" s="258"/>
      <c r="T146" s="258"/>
      <c r="U146" s="258"/>
      <c r="V146" s="258"/>
      <c r="W146" s="258"/>
      <c r="X146" s="259"/>
      <c r="Y146" s="12"/>
      <c r="Z146" s="12"/>
      <c r="AA146" s="12"/>
      <c r="AB146" s="12"/>
      <c r="AC146" s="12"/>
      <c r="AD146" s="12"/>
      <c r="AE146" s="12"/>
      <c r="AT146" s="260" t="s">
        <v>149</v>
      </c>
      <c r="AU146" s="260" t="s">
        <v>85</v>
      </c>
      <c r="AV146" s="12" t="s">
        <v>85</v>
      </c>
      <c r="AW146" s="12" t="s">
        <v>5</v>
      </c>
      <c r="AX146" s="12" t="s">
        <v>77</v>
      </c>
      <c r="AY146" s="260" t="s">
        <v>139</v>
      </c>
    </row>
    <row r="147" s="13" customFormat="1">
      <c r="A147" s="13"/>
      <c r="B147" s="261"/>
      <c r="C147" s="262"/>
      <c r="D147" s="247" t="s">
        <v>149</v>
      </c>
      <c r="E147" s="263" t="s">
        <v>1</v>
      </c>
      <c r="F147" s="264" t="s">
        <v>85</v>
      </c>
      <c r="G147" s="262"/>
      <c r="H147" s="265">
        <v>1</v>
      </c>
      <c r="I147" s="266"/>
      <c r="J147" s="266"/>
      <c r="K147" s="262"/>
      <c r="L147" s="262"/>
      <c r="M147" s="267"/>
      <c r="N147" s="268"/>
      <c r="O147" s="269"/>
      <c r="P147" s="269"/>
      <c r="Q147" s="269"/>
      <c r="R147" s="269"/>
      <c r="S147" s="269"/>
      <c r="T147" s="269"/>
      <c r="U147" s="269"/>
      <c r="V147" s="269"/>
      <c r="W147" s="269"/>
      <c r="X147" s="270"/>
      <c r="Y147" s="13"/>
      <c r="Z147" s="13"/>
      <c r="AA147" s="13"/>
      <c r="AB147" s="13"/>
      <c r="AC147" s="13"/>
      <c r="AD147" s="13"/>
      <c r="AE147" s="13"/>
      <c r="AT147" s="271" t="s">
        <v>149</v>
      </c>
      <c r="AU147" s="271" t="s">
        <v>85</v>
      </c>
      <c r="AV147" s="13" t="s">
        <v>87</v>
      </c>
      <c r="AW147" s="13" t="s">
        <v>5</v>
      </c>
      <c r="AX147" s="13" t="s">
        <v>77</v>
      </c>
      <c r="AY147" s="271" t="s">
        <v>139</v>
      </c>
    </row>
    <row r="148" s="14" customFormat="1">
      <c r="A148" s="14"/>
      <c r="B148" s="272"/>
      <c r="C148" s="273"/>
      <c r="D148" s="247" t="s">
        <v>149</v>
      </c>
      <c r="E148" s="274" t="s">
        <v>1</v>
      </c>
      <c r="F148" s="275" t="s">
        <v>154</v>
      </c>
      <c r="G148" s="273"/>
      <c r="H148" s="276">
        <v>11</v>
      </c>
      <c r="I148" s="277"/>
      <c r="J148" s="277"/>
      <c r="K148" s="273"/>
      <c r="L148" s="273"/>
      <c r="M148" s="278"/>
      <c r="N148" s="291"/>
      <c r="O148" s="292"/>
      <c r="P148" s="292"/>
      <c r="Q148" s="292"/>
      <c r="R148" s="292"/>
      <c r="S148" s="292"/>
      <c r="T148" s="292"/>
      <c r="U148" s="292"/>
      <c r="V148" s="292"/>
      <c r="W148" s="292"/>
      <c r="X148" s="293"/>
      <c r="Y148" s="14"/>
      <c r="Z148" s="14"/>
      <c r="AA148" s="14"/>
      <c r="AB148" s="14"/>
      <c r="AC148" s="14"/>
      <c r="AD148" s="14"/>
      <c r="AE148" s="14"/>
      <c r="AT148" s="282" t="s">
        <v>149</v>
      </c>
      <c r="AU148" s="282" t="s">
        <v>85</v>
      </c>
      <c r="AV148" s="14" t="s">
        <v>146</v>
      </c>
      <c r="AW148" s="14" t="s">
        <v>5</v>
      </c>
      <c r="AX148" s="14" t="s">
        <v>85</v>
      </c>
      <c r="AY148" s="282" t="s">
        <v>139</v>
      </c>
    </row>
    <row r="149" s="2" customFormat="1" ht="6.96" customHeight="1">
      <c r="A149" s="37"/>
      <c r="B149" s="65"/>
      <c r="C149" s="66"/>
      <c r="D149" s="66"/>
      <c r="E149" s="66"/>
      <c r="F149" s="66"/>
      <c r="G149" s="66"/>
      <c r="H149" s="66"/>
      <c r="I149" s="184"/>
      <c r="J149" s="184"/>
      <c r="K149" s="66"/>
      <c r="L149" s="66"/>
      <c r="M149" s="43"/>
      <c r="N149" s="37"/>
      <c r="P149" s="37"/>
      <c r="Q149" s="37"/>
      <c r="R149" s="37"/>
      <c r="S149" s="37"/>
      <c r="T149" s="37"/>
      <c r="U149" s="37"/>
      <c r="V149" s="37"/>
      <c r="W149" s="37"/>
      <c r="X149" s="37"/>
      <c r="Y149" s="37"/>
      <c r="Z149" s="37"/>
      <c r="AA149" s="37"/>
      <c r="AB149" s="37"/>
      <c r="AC149" s="37"/>
      <c r="AD149" s="37"/>
      <c r="AE149" s="37"/>
    </row>
  </sheetData>
  <sheetProtection sheet="1" autoFilter="0" formatColumns="0" formatRows="0" objects="1" scenarios="1" spinCount="100000" saltValue="68a2mxAlYuDFLJR3oD67mg7vXRz4qINbI5FVsC+XTRxJXclmXqxXQm6NVYCT47n5nmr+qOGMaAg/b5WC9ULw0w==" hashValue="/6mo1wSVpcV6wG2ii5MKOHNvy8cNEiwa/2mO0rs7+kBhp41m9OSSWn9uKV/Yuv9+u0o+H004L5Y+R4eVhP7DCg==" algorithmName="SHA-512" password="CC35"/>
  <autoFilter ref="C116:L148"/>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99</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103</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16.5" customHeight="1">
      <c r="B7" s="19"/>
      <c r="E7" s="143" t="str">
        <f>'Rekapitulace stavby'!K6</f>
        <v>Oprava staničních kolejí v žst. Všetaty</v>
      </c>
      <c r="F7" s="142"/>
      <c r="G7" s="142"/>
      <c r="H7" s="142"/>
      <c r="I7" s="136"/>
      <c r="J7" s="136"/>
      <c r="M7" s="19"/>
    </row>
    <row r="8" s="2" customFormat="1" ht="12" customHeight="1">
      <c r="A8" s="37"/>
      <c r="B8" s="43"/>
      <c r="C8" s="37"/>
      <c r="D8" s="142" t="s">
        <v>104</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1257</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30. 7. 2020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106</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107</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ROUND((SUM(BE117:BE156)),  2)</f>
        <v>0</v>
      </c>
      <c r="G35" s="37"/>
      <c r="H35" s="37"/>
      <c r="I35" s="163">
        <v>0.20999999999999999</v>
      </c>
      <c r="J35" s="144"/>
      <c r="K35" s="157">
        <f>ROUND(((SUM(BE117:BE156))*I35),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ROUND((SUM(BF117:BF156)),  2)</f>
        <v>0</v>
      </c>
      <c r="G36" s="37"/>
      <c r="H36" s="37"/>
      <c r="I36" s="163">
        <v>0.14999999999999999</v>
      </c>
      <c r="J36" s="144"/>
      <c r="K36" s="157">
        <f>ROUND(((SUM(BF117:BF156))*I36),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ROUND((SUM(BG117:BG156)),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ROUND((SUM(BH117:BH156)),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ROUND((SUM(BI117:BI156)),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108</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16.5" customHeight="1">
      <c r="A85" s="37"/>
      <c r="B85" s="38"/>
      <c r="C85" s="39"/>
      <c r="D85" s="39"/>
      <c r="E85" s="188" t="str">
        <f>E7</f>
        <v>Oprava staničních kolejí v žst. Všetaty</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104</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O5 - VON</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30. 7. 2020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109</v>
      </c>
      <c r="D94" s="191"/>
      <c r="E94" s="191"/>
      <c r="F94" s="191"/>
      <c r="G94" s="191"/>
      <c r="H94" s="191"/>
      <c r="I94" s="192" t="s">
        <v>110</v>
      </c>
      <c r="J94" s="192" t="s">
        <v>111</v>
      </c>
      <c r="K94" s="193" t="s">
        <v>112</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113</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114</v>
      </c>
    </row>
    <row r="97" s="9" customFormat="1" ht="24.96" customHeight="1">
      <c r="A97" s="9"/>
      <c r="B97" s="196"/>
      <c r="C97" s="197"/>
      <c r="D97" s="198" t="s">
        <v>119</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120</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16.5" customHeight="1">
      <c r="A107" s="37"/>
      <c r="B107" s="38"/>
      <c r="C107" s="39"/>
      <c r="D107" s="39"/>
      <c r="E107" s="188" t="str">
        <f>E7</f>
        <v>Oprava staničních kolejí v žst. Všetaty</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104</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O5 - VON</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30. 7. 2020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121</v>
      </c>
      <c r="D116" s="206" t="s">
        <v>60</v>
      </c>
      <c r="E116" s="206" t="s">
        <v>56</v>
      </c>
      <c r="F116" s="206" t="s">
        <v>57</v>
      </c>
      <c r="G116" s="206" t="s">
        <v>122</v>
      </c>
      <c r="H116" s="206" t="s">
        <v>123</v>
      </c>
      <c r="I116" s="207" t="s">
        <v>124</v>
      </c>
      <c r="J116" s="207" t="s">
        <v>125</v>
      </c>
      <c r="K116" s="206" t="s">
        <v>112</v>
      </c>
      <c r="L116" s="208" t="s">
        <v>126</v>
      </c>
      <c r="M116" s="209"/>
      <c r="N116" s="99" t="s">
        <v>1</v>
      </c>
      <c r="O116" s="100" t="s">
        <v>39</v>
      </c>
      <c r="P116" s="100" t="s">
        <v>127</v>
      </c>
      <c r="Q116" s="100" t="s">
        <v>128</v>
      </c>
      <c r="R116" s="100" t="s">
        <v>129</v>
      </c>
      <c r="S116" s="100" t="s">
        <v>130</v>
      </c>
      <c r="T116" s="100" t="s">
        <v>131</v>
      </c>
      <c r="U116" s="100" t="s">
        <v>132</v>
      </c>
      <c r="V116" s="100" t="s">
        <v>133</v>
      </c>
      <c r="W116" s="100" t="s">
        <v>134</v>
      </c>
      <c r="X116" s="101" t="s">
        <v>135</v>
      </c>
      <c r="Y116" s="203"/>
      <c r="Z116" s="203"/>
      <c r="AA116" s="203"/>
      <c r="AB116" s="203"/>
      <c r="AC116" s="203"/>
      <c r="AD116" s="203"/>
      <c r="AE116" s="203"/>
    </row>
    <row r="117" s="2" customFormat="1" ht="22.8" customHeight="1">
      <c r="A117" s="37"/>
      <c r="B117" s="38"/>
      <c r="C117" s="106" t="s">
        <v>136</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114</v>
      </c>
      <c r="BK117" s="215">
        <f>BK118</f>
        <v>0</v>
      </c>
    </row>
    <row r="118" s="11" customFormat="1" ht="25.92" customHeight="1">
      <c r="A118" s="11"/>
      <c r="B118" s="216"/>
      <c r="C118" s="217"/>
      <c r="D118" s="218" t="s">
        <v>76</v>
      </c>
      <c r="E118" s="219" t="s">
        <v>747</v>
      </c>
      <c r="F118" s="219" t="s">
        <v>748</v>
      </c>
      <c r="G118" s="217"/>
      <c r="H118" s="217"/>
      <c r="I118" s="220"/>
      <c r="J118" s="220"/>
      <c r="K118" s="221">
        <f>BK118</f>
        <v>0</v>
      </c>
      <c r="L118" s="217"/>
      <c r="M118" s="222"/>
      <c r="N118" s="223"/>
      <c r="O118" s="224"/>
      <c r="P118" s="224"/>
      <c r="Q118" s="225">
        <f>SUM(Q119:Q156)</f>
        <v>0</v>
      </c>
      <c r="R118" s="225">
        <f>SUM(R119:R156)</f>
        <v>0</v>
      </c>
      <c r="S118" s="224"/>
      <c r="T118" s="226">
        <f>SUM(T119:T156)</f>
        <v>0</v>
      </c>
      <c r="U118" s="224"/>
      <c r="V118" s="226">
        <f>SUM(V119:V156)</f>
        <v>0</v>
      </c>
      <c r="W118" s="224"/>
      <c r="X118" s="227">
        <f>SUM(X119:X156)</f>
        <v>0</v>
      </c>
      <c r="Y118" s="11"/>
      <c r="Z118" s="11"/>
      <c r="AA118" s="11"/>
      <c r="AB118" s="11"/>
      <c r="AC118" s="11"/>
      <c r="AD118" s="11"/>
      <c r="AE118" s="11"/>
      <c r="AR118" s="228" t="s">
        <v>186</v>
      </c>
      <c r="AT118" s="229" t="s">
        <v>76</v>
      </c>
      <c r="AU118" s="229" t="s">
        <v>77</v>
      </c>
      <c r="AY118" s="228" t="s">
        <v>139</v>
      </c>
      <c r="BK118" s="230">
        <f>SUM(BK119:BK156)</f>
        <v>0</v>
      </c>
    </row>
    <row r="119" s="2" customFormat="1" ht="21.75" customHeight="1">
      <c r="A119" s="37"/>
      <c r="B119" s="38"/>
      <c r="C119" s="283" t="s">
        <v>85</v>
      </c>
      <c r="D119" s="283" t="s">
        <v>409</v>
      </c>
      <c r="E119" s="284" t="s">
        <v>1258</v>
      </c>
      <c r="F119" s="285" t="s">
        <v>1259</v>
      </c>
      <c r="G119" s="286" t="s">
        <v>164</v>
      </c>
      <c r="H119" s="287">
        <v>3</v>
      </c>
      <c r="I119" s="288"/>
      <c r="J119" s="288"/>
      <c r="K119" s="289">
        <f>ROUND(P119*H119,2)</f>
        <v>0</v>
      </c>
      <c r="L119" s="285" t="s">
        <v>144</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146</v>
      </c>
      <c r="AT119" s="245" t="s">
        <v>409</v>
      </c>
      <c r="AU119" s="245" t="s">
        <v>85</v>
      </c>
      <c r="AY119" s="16" t="s">
        <v>139</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146</v>
      </c>
      <c r="BM119" s="245" t="s">
        <v>1260</v>
      </c>
    </row>
    <row r="120" s="2" customFormat="1">
      <c r="A120" s="37"/>
      <c r="B120" s="38"/>
      <c r="C120" s="39"/>
      <c r="D120" s="247" t="s">
        <v>148</v>
      </c>
      <c r="E120" s="39"/>
      <c r="F120" s="248" t="s">
        <v>1259</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148</v>
      </c>
      <c r="AU120" s="16" t="s">
        <v>85</v>
      </c>
    </row>
    <row r="121" s="13" customFormat="1">
      <c r="A121" s="13"/>
      <c r="B121" s="261"/>
      <c r="C121" s="262"/>
      <c r="D121" s="247" t="s">
        <v>149</v>
      </c>
      <c r="E121" s="263" t="s">
        <v>1</v>
      </c>
      <c r="F121" s="264" t="s">
        <v>161</v>
      </c>
      <c r="G121" s="262"/>
      <c r="H121" s="265">
        <v>3</v>
      </c>
      <c r="I121" s="266"/>
      <c r="J121" s="266"/>
      <c r="K121" s="262"/>
      <c r="L121" s="262"/>
      <c r="M121" s="267"/>
      <c r="N121" s="268"/>
      <c r="O121" s="269"/>
      <c r="P121" s="269"/>
      <c r="Q121" s="269"/>
      <c r="R121" s="269"/>
      <c r="S121" s="269"/>
      <c r="T121" s="269"/>
      <c r="U121" s="269"/>
      <c r="V121" s="269"/>
      <c r="W121" s="269"/>
      <c r="X121" s="270"/>
      <c r="Y121" s="13"/>
      <c r="Z121" s="13"/>
      <c r="AA121" s="13"/>
      <c r="AB121" s="13"/>
      <c r="AC121" s="13"/>
      <c r="AD121" s="13"/>
      <c r="AE121" s="13"/>
      <c r="AT121" s="271" t="s">
        <v>149</v>
      </c>
      <c r="AU121" s="271" t="s">
        <v>85</v>
      </c>
      <c r="AV121" s="13" t="s">
        <v>87</v>
      </c>
      <c r="AW121" s="13" t="s">
        <v>5</v>
      </c>
      <c r="AX121" s="13" t="s">
        <v>77</v>
      </c>
      <c r="AY121" s="271" t="s">
        <v>139</v>
      </c>
    </row>
    <row r="122" s="14" customFormat="1">
      <c r="A122" s="14"/>
      <c r="B122" s="272"/>
      <c r="C122" s="273"/>
      <c r="D122" s="247" t="s">
        <v>149</v>
      </c>
      <c r="E122" s="274" t="s">
        <v>1</v>
      </c>
      <c r="F122" s="275" t="s">
        <v>154</v>
      </c>
      <c r="G122" s="273"/>
      <c r="H122" s="276">
        <v>3</v>
      </c>
      <c r="I122" s="277"/>
      <c r="J122" s="277"/>
      <c r="K122" s="273"/>
      <c r="L122" s="273"/>
      <c r="M122" s="278"/>
      <c r="N122" s="279"/>
      <c r="O122" s="280"/>
      <c r="P122" s="280"/>
      <c r="Q122" s="280"/>
      <c r="R122" s="280"/>
      <c r="S122" s="280"/>
      <c r="T122" s="280"/>
      <c r="U122" s="280"/>
      <c r="V122" s="280"/>
      <c r="W122" s="280"/>
      <c r="X122" s="281"/>
      <c r="Y122" s="14"/>
      <c r="Z122" s="14"/>
      <c r="AA122" s="14"/>
      <c r="AB122" s="14"/>
      <c r="AC122" s="14"/>
      <c r="AD122" s="14"/>
      <c r="AE122" s="14"/>
      <c r="AT122" s="282" t="s">
        <v>149</v>
      </c>
      <c r="AU122" s="282" t="s">
        <v>85</v>
      </c>
      <c r="AV122" s="14" t="s">
        <v>146</v>
      </c>
      <c r="AW122" s="14" t="s">
        <v>5</v>
      </c>
      <c r="AX122" s="14" t="s">
        <v>85</v>
      </c>
      <c r="AY122" s="282" t="s">
        <v>139</v>
      </c>
    </row>
    <row r="123" s="2" customFormat="1" ht="21.75" customHeight="1">
      <c r="A123" s="37"/>
      <c r="B123" s="38"/>
      <c r="C123" s="283" t="s">
        <v>87</v>
      </c>
      <c r="D123" s="283" t="s">
        <v>409</v>
      </c>
      <c r="E123" s="284" t="s">
        <v>1261</v>
      </c>
      <c r="F123" s="285" t="s">
        <v>1262</v>
      </c>
      <c r="G123" s="286" t="s">
        <v>164</v>
      </c>
      <c r="H123" s="287">
        <v>1</v>
      </c>
      <c r="I123" s="288"/>
      <c r="J123" s="288"/>
      <c r="K123" s="289">
        <f>ROUND(P123*H123,2)</f>
        <v>0</v>
      </c>
      <c r="L123" s="285" t="s">
        <v>144</v>
      </c>
      <c r="M123" s="43"/>
      <c r="N123" s="290" t="s">
        <v>1</v>
      </c>
      <c r="O123" s="241" t="s">
        <v>40</v>
      </c>
      <c r="P123" s="242">
        <f>I123+J123</f>
        <v>0</v>
      </c>
      <c r="Q123" s="242">
        <f>ROUND(I123*H123,2)</f>
        <v>0</v>
      </c>
      <c r="R123" s="242">
        <f>ROUND(J123*H123,2)</f>
        <v>0</v>
      </c>
      <c r="S123" s="90"/>
      <c r="T123" s="243">
        <f>S123*H123</f>
        <v>0</v>
      </c>
      <c r="U123" s="243">
        <v>0</v>
      </c>
      <c r="V123" s="243">
        <f>U123*H123</f>
        <v>0</v>
      </c>
      <c r="W123" s="243">
        <v>0</v>
      </c>
      <c r="X123" s="244">
        <f>W123*H123</f>
        <v>0</v>
      </c>
      <c r="Y123" s="37"/>
      <c r="Z123" s="37"/>
      <c r="AA123" s="37"/>
      <c r="AB123" s="37"/>
      <c r="AC123" s="37"/>
      <c r="AD123" s="37"/>
      <c r="AE123" s="37"/>
      <c r="AR123" s="245" t="s">
        <v>146</v>
      </c>
      <c r="AT123" s="245" t="s">
        <v>409</v>
      </c>
      <c r="AU123" s="245" t="s">
        <v>85</v>
      </c>
      <c r="AY123" s="16" t="s">
        <v>139</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146</v>
      </c>
      <c r="BM123" s="245" t="s">
        <v>1263</v>
      </c>
    </row>
    <row r="124" s="2" customFormat="1">
      <c r="A124" s="37"/>
      <c r="B124" s="38"/>
      <c r="C124" s="39"/>
      <c r="D124" s="247" t="s">
        <v>148</v>
      </c>
      <c r="E124" s="39"/>
      <c r="F124" s="248" t="s">
        <v>1262</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148</v>
      </c>
      <c r="AU124" s="16" t="s">
        <v>85</v>
      </c>
    </row>
    <row r="125" s="13" customFormat="1">
      <c r="A125" s="13"/>
      <c r="B125" s="261"/>
      <c r="C125" s="262"/>
      <c r="D125" s="247" t="s">
        <v>149</v>
      </c>
      <c r="E125" s="263" t="s">
        <v>1</v>
      </c>
      <c r="F125" s="264" t="s">
        <v>85</v>
      </c>
      <c r="G125" s="262"/>
      <c r="H125" s="265">
        <v>1</v>
      </c>
      <c r="I125" s="266"/>
      <c r="J125" s="266"/>
      <c r="K125" s="262"/>
      <c r="L125" s="262"/>
      <c r="M125" s="267"/>
      <c r="N125" s="268"/>
      <c r="O125" s="269"/>
      <c r="P125" s="269"/>
      <c r="Q125" s="269"/>
      <c r="R125" s="269"/>
      <c r="S125" s="269"/>
      <c r="T125" s="269"/>
      <c r="U125" s="269"/>
      <c r="V125" s="269"/>
      <c r="W125" s="269"/>
      <c r="X125" s="270"/>
      <c r="Y125" s="13"/>
      <c r="Z125" s="13"/>
      <c r="AA125" s="13"/>
      <c r="AB125" s="13"/>
      <c r="AC125" s="13"/>
      <c r="AD125" s="13"/>
      <c r="AE125" s="13"/>
      <c r="AT125" s="271" t="s">
        <v>149</v>
      </c>
      <c r="AU125" s="271" t="s">
        <v>85</v>
      </c>
      <c r="AV125" s="13" t="s">
        <v>87</v>
      </c>
      <c r="AW125" s="13" t="s">
        <v>5</v>
      </c>
      <c r="AX125" s="13" t="s">
        <v>77</v>
      </c>
      <c r="AY125" s="271" t="s">
        <v>139</v>
      </c>
    </row>
    <row r="126" s="14" customFormat="1">
      <c r="A126" s="14"/>
      <c r="B126" s="272"/>
      <c r="C126" s="273"/>
      <c r="D126" s="247" t="s">
        <v>149</v>
      </c>
      <c r="E126" s="274" t="s">
        <v>1</v>
      </c>
      <c r="F126" s="275" t="s">
        <v>154</v>
      </c>
      <c r="G126" s="273"/>
      <c r="H126" s="276">
        <v>1</v>
      </c>
      <c r="I126" s="277"/>
      <c r="J126" s="277"/>
      <c r="K126" s="273"/>
      <c r="L126" s="273"/>
      <c r="M126" s="278"/>
      <c r="N126" s="279"/>
      <c r="O126" s="280"/>
      <c r="P126" s="280"/>
      <c r="Q126" s="280"/>
      <c r="R126" s="280"/>
      <c r="S126" s="280"/>
      <c r="T126" s="280"/>
      <c r="U126" s="280"/>
      <c r="V126" s="280"/>
      <c r="W126" s="280"/>
      <c r="X126" s="281"/>
      <c r="Y126" s="14"/>
      <c r="Z126" s="14"/>
      <c r="AA126" s="14"/>
      <c r="AB126" s="14"/>
      <c r="AC126" s="14"/>
      <c r="AD126" s="14"/>
      <c r="AE126" s="14"/>
      <c r="AT126" s="282" t="s">
        <v>149</v>
      </c>
      <c r="AU126" s="282" t="s">
        <v>85</v>
      </c>
      <c r="AV126" s="14" t="s">
        <v>146</v>
      </c>
      <c r="AW126" s="14" t="s">
        <v>5</v>
      </c>
      <c r="AX126" s="14" t="s">
        <v>85</v>
      </c>
      <c r="AY126" s="282" t="s">
        <v>139</v>
      </c>
    </row>
    <row r="127" s="2" customFormat="1" ht="21.75" customHeight="1">
      <c r="A127" s="37"/>
      <c r="B127" s="38"/>
      <c r="C127" s="283" t="s">
        <v>161</v>
      </c>
      <c r="D127" s="283" t="s">
        <v>409</v>
      </c>
      <c r="E127" s="284" t="s">
        <v>1264</v>
      </c>
      <c r="F127" s="285" t="s">
        <v>1265</v>
      </c>
      <c r="G127" s="286" t="s">
        <v>164</v>
      </c>
      <c r="H127" s="287">
        <v>1</v>
      </c>
      <c r="I127" s="288"/>
      <c r="J127" s="288"/>
      <c r="K127" s="289">
        <f>ROUND(P127*H127,2)</f>
        <v>0</v>
      </c>
      <c r="L127" s="285" t="s">
        <v>144</v>
      </c>
      <c r="M127" s="43"/>
      <c r="N127" s="290" t="s">
        <v>1</v>
      </c>
      <c r="O127" s="241" t="s">
        <v>40</v>
      </c>
      <c r="P127" s="242">
        <f>I127+J127</f>
        <v>0</v>
      </c>
      <c r="Q127" s="242">
        <f>ROUND(I127*H127,2)</f>
        <v>0</v>
      </c>
      <c r="R127" s="242">
        <f>ROUND(J127*H127,2)</f>
        <v>0</v>
      </c>
      <c r="S127" s="90"/>
      <c r="T127" s="243">
        <f>S127*H127</f>
        <v>0</v>
      </c>
      <c r="U127" s="243">
        <v>0</v>
      </c>
      <c r="V127" s="243">
        <f>U127*H127</f>
        <v>0</v>
      </c>
      <c r="W127" s="243">
        <v>0</v>
      </c>
      <c r="X127" s="244">
        <f>W127*H127</f>
        <v>0</v>
      </c>
      <c r="Y127" s="37"/>
      <c r="Z127" s="37"/>
      <c r="AA127" s="37"/>
      <c r="AB127" s="37"/>
      <c r="AC127" s="37"/>
      <c r="AD127" s="37"/>
      <c r="AE127" s="37"/>
      <c r="AR127" s="245" t="s">
        <v>146</v>
      </c>
      <c r="AT127" s="245" t="s">
        <v>409</v>
      </c>
      <c r="AU127" s="245" t="s">
        <v>85</v>
      </c>
      <c r="AY127" s="16" t="s">
        <v>139</v>
      </c>
      <c r="BE127" s="246">
        <f>IF(O127="základní",K127,0)</f>
        <v>0</v>
      </c>
      <c r="BF127" s="246">
        <f>IF(O127="snížená",K127,0)</f>
        <v>0</v>
      </c>
      <c r="BG127" s="246">
        <f>IF(O127="zákl. přenesená",K127,0)</f>
        <v>0</v>
      </c>
      <c r="BH127" s="246">
        <f>IF(O127="sníž. přenesená",K127,0)</f>
        <v>0</v>
      </c>
      <c r="BI127" s="246">
        <f>IF(O127="nulová",K127,0)</f>
        <v>0</v>
      </c>
      <c r="BJ127" s="16" t="s">
        <v>85</v>
      </c>
      <c r="BK127" s="246">
        <f>ROUND(P127*H127,2)</f>
        <v>0</v>
      </c>
      <c r="BL127" s="16" t="s">
        <v>146</v>
      </c>
      <c r="BM127" s="245" t="s">
        <v>1266</v>
      </c>
    </row>
    <row r="128" s="2" customFormat="1">
      <c r="A128" s="37"/>
      <c r="B128" s="38"/>
      <c r="C128" s="39"/>
      <c r="D128" s="247" t="s">
        <v>148</v>
      </c>
      <c r="E128" s="39"/>
      <c r="F128" s="248" t="s">
        <v>1265</v>
      </c>
      <c r="G128" s="39"/>
      <c r="H128" s="39"/>
      <c r="I128" s="144"/>
      <c r="J128" s="144"/>
      <c r="K128" s="39"/>
      <c r="L128" s="39"/>
      <c r="M128" s="43"/>
      <c r="N128" s="249"/>
      <c r="O128" s="250"/>
      <c r="P128" s="90"/>
      <c r="Q128" s="90"/>
      <c r="R128" s="90"/>
      <c r="S128" s="90"/>
      <c r="T128" s="90"/>
      <c r="U128" s="90"/>
      <c r="V128" s="90"/>
      <c r="W128" s="90"/>
      <c r="X128" s="91"/>
      <c r="Y128" s="37"/>
      <c r="Z128" s="37"/>
      <c r="AA128" s="37"/>
      <c r="AB128" s="37"/>
      <c r="AC128" s="37"/>
      <c r="AD128" s="37"/>
      <c r="AE128" s="37"/>
      <c r="AT128" s="16" t="s">
        <v>148</v>
      </c>
      <c r="AU128" s="16" t="s">
        <v>85</v>
      </c>
    </row>
    <row r="129" s="13" customFormat="1">
      <c r="A129" s="13"/>
      <c r="B129" s="261"/>
      <c r="C129" s="262"/>
      <c r="D129" s="247" t="s">
        <v>149</v>
      </c>
      <c r="E129" s="263" t="s">
        <v>1</v>
      </c>
      <c r="F129" s="264" t="s">
        <v>85</v>
      </c>
      <c r="G129" s="262"/>
      <c r="H129" s="265">
        <v>1</v>
      </c>
      <c r="I129" s="266"/>
      <c r="J129" s="266"/>
      <c r="K129" s="262"/>
      <c r="L129" s="262"/>
      <c r="M129" s="267"/>
      <c r="N129" s="268"/>
      <c r="O129" s="269"/>
      <c r="P129" s="269"/>
      <c r="Q129" s="269"/>
      <c r="R129" s="269"/>
      <c r="S129" s="269"/>
      <c r="T129" s="269"/>
      <c r="U129" s="269"/>
      <c r="V129" s="269"/>
      <c r="W129" s="269"/>
      <c r="X129" s="270"/>
      <c r="Y129" s="13"/>
      <c r="Z129" s="13"/>
      <c r="AA129" s="13"/>
      <c r="AB129" s="13"/>
      <c r="AC129" s="13"/>
      <c r="AD129" s="13"/>
      <c r="AE129" s="13"/>
      <c r="AT129" s="271" t="s">
        <v>149</v>
      </c>
      <c r="AU129" s="271" t="s">
        <v>85</v>
      </c>
      <c r="AV129" s="13" t="s">
        <v>87</v>
      </c>
      <c r="AW129" s="13" t="s">
        <v>5</v>
      </c>
      <c r="AX129" s="13" t="s">
        <v>77</v>
      </c>
      <c r="AY129" s="271" t="s">
        <v>139</v>
      </c>
    </row>
    <row r="130" s="14" customFormat="1">
      <c r="A130" s="14"/>
      <c r="B130" s="272"/>
      <c r="C130" s="273"/>
      <c r="D130" s="247" t="s">
        <v>149</v>
      </c>
      <c r="E130" s="274" t="s">
        <v>1</v>
      </c>
      <c r="F130" s="275" t="s">
        <v>154</v>
      </c>
      <c r="G130" s="273"/>
      <c r="H130" s="276">
        <v>1</v>
      </c>
      <c r="I130" s="277"/>
      <c r="J130" s="277"/>
      <c r="K130" s="273"/>
      <c r="L130" s="273"/>
      <c r="M130" s="278"/>
      <c r="N130" s="279"/>
      <c r="O130" s="280"/>
      <c r="P130" s="280"/>
      <c r="Q130" s="280"/>
      <c r="R130" s="280"/>
      <c r="S130" s="280"/>
      <c r="T130" s="280"/>
      <c r="U130" s="280"/>
      <c r="V130" s="280"/>
      <c r="W130" s="280"/>
      <c r="X130" s="281"/>
      <c r="Y130" s="14"/>
      <c r="Z130" s="14"/>
      <c r="AA130" s="14"/>
      <c r="AB130" s="14"/>
      <c r="AC130" s="14"/>
      <c r="AD130" s="14"/>
      <c r="AE130" s="14"/>
      <c r="AT130" s="282" t="s">
        <v>149</v>
      </c>
      <c r="AU130" s="282" t="s">
        <v>85</v>
      </c>
      <c r="AV130" s="14" t="s">
        <v>146</v>
      </c>
      <c r="AW130" s="14" t="s">
        <v>5</v>
      </c>
      <c r="AX130" s="14" t="s">
        <v>85</v>
      </c>
      <c r="AY130" s="282" t="s">
        <v>139</v>
      </c>
    </row>
    <row r="131" s="2" customFormat="1" ht="21.75" customHeight="1">
      <c r="A131" s="37"/>
      <c r="B131" s="38"/>
      <c r="C131" s="283" t="s">
        <v>146</v>
      </c>
      <c r="D131" s="283" t="s">
        <v>409</v>
      </c>
      <c r="E131" s="284" t="s">
        <v>1267</v>
      </c>
      <c r="F131" s="285" t="s">
        <v>1268</v>
      </c>
      <c r="G131" s="286" t="s">
        <v>1269</v>
      </c>
      <c r="H131" s="287">
        <v>80</v>
      </c>
      <c r="I131" s="288"/>
      <c r="J131" s="288"/>
      <c r="K131" s="289">
        <f>ROUND(P131*H131,2)</f>
        <v>0</v>
      </c>
      <c r="L131" s="285" t="s">
        <v>144</v>
      </c>
      <c r="M131" s="43"/>
      <c r="N131" s="290" t="s">
        <v>1</v>
      </c>
      <c r="O131" s="241" t="s">
        <v>40</v>
      </c>
      <c r="P131" s="242">
        <f>I131+J131</f>
        <v>0</v>
      </c>
      <c r="Q131" s="242">
        <f>ROUND(I131*H131,2)</f>
        <v>0</v>
      </c>
      <c r="R131" s="242">
        <f>ROUND(J131*H131,2)</f>
        <v>0</v>
      </c>
      <c r="S131" s="90"/>
      <c r="T131" s="243">
        <f>S131*H131</f>
        <v>0</v>
      </c>
      <c r="U131" s="243">
        <v>0</v>
      </c>
      <c r="V131" s="243">
        <f>U131*H131</f>
        <v>0</v>
      </c>
      <c r="W131" s="243">
        <v>0</v>
      </c>
      <c r="X131" s="244">
        <f>W131*H131</f>
        <v>0</v>
      </c>
      <c r="Y131" s="37"/>
      <c r="Z131" s="37"/>
      <c r="AA131" s="37"/>
      <c r="AB131" s="37"/>
      <c r="AC131" s="37"/>
      <c r="AD131" s="37"/>
      <c r="AE131" s="37"/>
      <c r="AR131" s="245" t="s">
        <v>1270</v>
      </c>
      <c r="AT131" s="245" t="s">
        <v>409</v>
      </c>
      <c r="AU131" s="245" t="s">
        <v>85</v>
      </c>
      <c r="AY131" s="16" t="s">
        <v>139</v>
      </c>
      <c r="BE131" s="246">
        <f>IF(O131="základní",K131,0)</f>
        <v>0</v>
      </c>
      <c r="BF131" s="246">
        <f>IF(O131="snížená",K131,0)</f>
        <v>0</v>
      </c>
      <c r="BG131" s="246">
        <f>IF(O131="zákl. přenesená",K131,0)</f>
        <v>0</v>
      </c>
      <c r="BH131" s="246">
        <f>IF(O131="sníž. přenesená",K131,0)</f>
        <v>0</v>
      </c>
      <c r="BI131" s="246">
        <f>IF(O131="nulová",K131,0)</f>
        <v>0</v>
      </c>
      <c r="BJ131" s="16" t="s">
        <v>85</v>
      </c>
      <c r="BK131" s="246">
        <f>ROUND(P131*H131,2)</f>
        <v>0</v>
      </c>
      <c r="BL131" s="16" t="s">
        <v>1270</v>
      </c>
      <c r="BM131" s="245" t="s">
        <v>1271</v>
      </c>
    </row>
    <row r="132" s="2" customFormat="1">
      <c r="A132" s="37"/>
      <c r="B132" s="38"/>
      <c r="C132" s="39"/>
      <c r="D132" s="247" t="s">
        <v>148</v>
      </c>
      <c r="E132" s="39"/>
      <c r="F132" s="248" t="s">
        <v>1272</v>
      </c>
      <c r="G132" s="39"/>
      <c r="H132" s="39"/>
      <c r="I132" s="144"/>
      <c r="J132" s="144"/>
      <c r="K132" s="39"/>
      <c r="L132" s="39"/>
      <c r="M132" s="43"/>
      <c r="N132" s="249"/>
      <c r="O132" s="250"/>
      <c r="P132" s="90"/>
      <c r="Q132" s="90"/>
      <c r="R132" s="90"/>
      <c r="S132" s="90"/>
      <c r="T132" s="90"/>
      <c r="U132" s="90"/>
      <c r="V132" s="90"/>
      <c r="W132" s="90"/>
      <c r="X132" s="91"/>
      <c r="Y132" s="37"/>
      <c r="Z132" s="37"/>
      <c r="AA132" s="37"/>
      <c r="AB132" s="37"/>
      <c r="AC132" s="37"/>
      <c r="AD132" s="37"/>
      <c r="AE132" s="37"/>
      <c r="AT132" s="16" t="s">
        <v>148</v>
      </c>
      <c r="AU132" s="16" t="s">
        <v>85</v>
      </c>
    </row>
    <row r="133" s="13" customFormat="1">
      <c r="A133" s="13"/>
      <c r="B133" s="261"/>
      <c r="C133" s="262"/>
      <c r="D133" s="247" t="s">
        <v>149</v>
      </c>
      <c r="E133" s="263" t="s">
        <v>1</v>
      </c>
      <c r="F133" s="264" t="s">
        <v>634</v>
      </c>
      <c r="G133" s="262"/>
      <c r="H133" s="265">
        <v>80</v>
      </c>
      <c r="I133" s="266"/>
      <c r="J133" s="266"/>
      <c r="K133" s="262"/>
      <c r="L133" s="262"/>
      <c r="M133" s="267"/>
      <c r="N133" s="268"/>
      <c r="O133" s="269"/>
      <c r="P133" s="269"/>
      <c r="Q133" s="269"/>
      <c r="R133" s="269"/>
      <c r="S133" s="269"/>
      <c r="T133" s="269"/>
      <c r="U133" s="269"/>
      <c r="V133" s="269"/>
      <c r="W133" s="269"/>
      <c r="X133" s="270"/>
      <c r="Y133" s="13"/>
      <c r="Z133" s="13"/>
      <c r="AA133" s="13"/>
      <c r="AB133" s="13"/>
      <c r="AC133" s="13"/>
      <c r="AD133" s="13"/>
      <c r="AE133" s="13"/>
      <c r="AT133" s="271" t="s">
        <v>149</v>
      </c>
      <c r="AU133" s="271" t="s">
        <v>85</v>
      </c>
      <c r="AV133" s="13" t="s">
        <v>87</v>
      </c>
      <c r="AW133" s="13" t="s">
        <v>5</v>
      </c>
      <c r="AX133" s="13" t="s">
        <v>77</v>
      </c>
      <c r="AY133" s="271" t="s">
        <v>139</v>
      </c>
    </row>
    <row r="134" s="14" customFormat="1">
      <c r="A134" s="14"/>
      <c r="B134" s="272"/>
      <c r="C134" s="273"/>
      <c r="D134" s="247" t="s">
        <v>149</v>
      </c>
      <c r="E134" s="274" t="s">
        <v>1</v>
      </c>
      <c r="F134" s="275" t="s">
        <v>154</v>
      </c>
      <c r="G134" s="273"/>
      <c r="H134" s="276">
        <v>80</v>
      </c>
      <c r="I134" s="277"/>
      <c r="J134" s="277"/>
      <c r="K134" s="273"/>
      <c r="L134" s="273"/>
      <c r="M134" s="278"/>
      <c r="N134" s="279"/>
      <c r="O134" s="280"/>
      <c r="P134" s="280"/>
      <c r="Q134" s="280"/>
      <c r="R134" s="280"/>
      <c r="S134" s="280"/>
      <c r="T134" s="280"/>
      <c r="U134" s="280"/>
      <c r="V134" s="280"/>
      <c r="W134" s="280"/>
      <c r="X134" s="281"/>
      <c r="Y134" s="14"/>
      <c r="Z134" s="14"/>
      <c r="AA134" s="14"/>
      <c r="AB134" s="14"/>
      <c r="AC134" s="14"/>
      <c r="AD134" s="14"/>
      <c r="AE134" s="14"/>
      <c r="AT134" s="282" t="s">
        <v>149</v>
      </c>
      <c r="AU134" s="282" t="s">
        <v>85</v>
      </c>
      <c r="AV134" s="14" t="s">
        <v>146</v>
      </c>
      <c r="AW134" s="14" t="s">
        <v>5</v>
      </c>
      <c r="AX134" s="14" t="s">
        <v>85</v>
      </c>
      <c r="AY134" s="282" t="s">
        <v>139</v>
      </c>
    </row>
    <row r="135" s="2" customFormat="1" ht="21.75" customHeight="1">
      <c r="A135" s="37"/>
      <c r="B135" s="38"/>
      <c r="C135" s="283" t="s">
        <v>186</v>
      </c>
      <c r="D135" s="283" t="s">
        <v>409</v>
      </c>
      <c r="E135" s="284" t="s">
        <v>1273</v>
      </c>
      <c r="F135" s="285" t="s">
        <v>1274</v>
      </c>
      <c r="G135" s="286" t="s">
        <v>164</v>
      </c>
      <c r="H135" s="287">
        <v>2</v>
      </c>
      <c r="I135" s="288"/>
      <c r="J135" s="288"/>
      <c r="K135" s="289">
        <f>ROUND(P135*H135,2)</f>
        <v>0</v>
      </c>
      <c r="L135" s="285" t="s">
        <v>144</v>
      </c>
      <c r="M135" s="43"/>
      <c r="N135" s="290" t="s">
        <v>1</v>
      </c>
      <c r="O135" s="241" t="s">
        <v>40</v>
      </c>
      <c r="P135" s="242">
        <f>I135+J135</f>
        <v>0</v>
      </c>
      <c r="Q135" s="242">
        <f>ROUND(I135*H135,2)</f>
        <v>0</v>
      </c>
      <c r="R135" s="242">
        <f>ROUND(J135*H135,2)</f>
        <v>0</v>
      </c>
      <c r="S135" s="90"/>
      <c r="T135" s="243">
        <f>S135*H135</f>
        <v>0</v>
      </c>
      <c r="U135" s="243">
        <v>0</v>
      </c>
      <c r="V135" s="243">
        <f>U135*H135</f>
        <v>0</v>
      </c>
      <c r="W135" s="243">
        <v>0</v>
      </c>
      <c r="X135" s="244">
        <f>W135*H135</f>
        <v>0</v>
      </c>
      <c r="Y135" s="37"/>
      <c r="Z135" s="37"/>
      <c r="AA135" s="37"/>
      <c r="AB135" s="37"/>
      <c r="AC135" s="37"/>
      <c r="AD135" s="37"/>
      <c r="AE135" s="37"/>
      <c r="AR135" s="245" t="s">
        <v>146</v>
      </c>
      <c r="AT135" s="245" t="s">
        <v>409</v>
      </c>
      <c r="AU135" s="245" t="s">
        <v>85</v>
      </c>
      <c r="AY135" s="16" t="s">
        <v>139</v>
      </c>
      <c r="BE135" s="246">
        <f>IF(O135="základní",K135,0)</f>
        <v>0</v>
      </c>
      <c r="BF135" s="246">
        <f>IF(O135="snížená",K135,0)</f>
        <v>0</v>
      </c>
      <c r="BG135" s="246">
        <f>IF(O135="zákl. přenesená",K135,0)</f>
        <v>0</v>
      </c>
      <c r="BH135" s="246">
        <f>IF(O135="sníž. přenesená",K135,0)</f>
        <v>0</v>
      </c>
      <c r="BI135" s="246">
        <f>IF(O135="nulová",K135,0)</f>
        <v>0</v>
      </c>
      <c r="BJ135" s="16" t="s">
        <v>85</v>
      </c>
      <c r="BK135" s="246">
        <f>ROUND(P135*H135,2)</f>
        <v>0</v>
      </c>
      <c r="BL135" s="16" t="s">
        <v>146</v>
      </c>
      <c r="BM135" s="245" t="s">
        <v>1275</v>
      </c>
    </row>
    <row r="136" s="2" customFormat="1">
      <c r="A136" s="37"/>
      <c r="B136" s="38"/>
      <c r="C136" s="39"/>
      <c r="D136" s="247" t="s">
        <v>148</v>
      </c>
      <c r="E136" s="39"/>
      <c r="F136" s="248" t="s">
        <v>1274</v>
      </c>
      <c r="G136" s="39"/>
      <c r="H136" s="39"/>
      <c r="I136" s="144"/>
      <c r="J136" s="144"/>
      <c r="K136" s="39"/>
      <c r="L136" s="39"/>
      <c r="M136" s="43"/>
      <c r="N136" s="249"/>
      <c r="O136" s="250"/>
      <c r="P136" s="90"/>
      <c r="Q136" s="90"/>
      <c r="R136" s="90"/>
      <c r="S136" s="90"/>
      <c r="T136" s="90"/>
      <c r="U136" s="90"/>
      <c r="V136" s="90"/>
      <c r="W136" s="90"/>
      <c r="X136" s="91"/>
      <c r="Y136" s="37"/>
      <c r="Z136" s="37"/>
      <c r="AA136" s="37"/>
      <c r="AB136" s="37"/>
      <c r="AC136" s="37"/>
      <c r="AD136" s="37"/>
      <c r="AE136" s="37"/>
      <c r="AT136" s="16" t="s">
        <v>148</v>
      </c>
      <c r="AU136" s="16" t="s">
        <v>85</v>
      </c>
    </row>
    <row r="137" s="13" customFormat="1">
      <c r="A137" s="13"/>
      <c r="B137" s="261"/>
      <c r="C137" s="262"/>
      <c r="D137" s="247" t="s">
        <v>149</v>
      </c>
      <c r="E137" s="263" t="s">
        <v>1</v>
      </c>
      <c r="F137" s="264" t="s">
        <v>85</v>
      </c>
      <c r="G137" s="262"/>
      <c r="H137" s="265">
        <v>1</v>
      </c>
      <c r="I137" s="266"/>
      <c r="J137" s="266"/>
      <c r="K137" s="262"/>
      <c r="L137" s="262"/>
      <c r="M137" s="267"/>
      <c r="N137" s="268"/>
      <c r="O137" s="269"/>
      <c r="P137" s="269"/>
      <c r="Q137" s="269"/>
      <c r="R137" s="269"/>
      <c r="S137" s="269"/>
      <c r="T137" s="269"/>
      <c r="U137" s="269"/>
      <c r="V137" s="269"/>
      <c r="W137" s="269"/>
      <c r="X137" s="270"/>
      <c r="Y137" s="13"/>
      <c r="Z137" s="13"/>
      <c r="AA137" s="13"/>
      <c r="AB137" s="13"/>
      <c r="AC137" s="13"/>
      <c r="AD137" s="13"/>
      <c r="AE137" s="13"/>
      <c r="AT137" s="271" t="s">
        <v>149</v>
      </c>
      <c r="AU137" s="271" t="s">
        <v>85</v>
      </c>
      <c r="AV137" s="13" t="s">
        <v>87</v>
      </c>
      <c r="AW137" s="13" t="s">
        <v>5</v>
      </c>
      <c r="AX137" s="13" t="s">
        <v>77</v>
      </c>
      <c r="AY137" s="271" t="s">
        <v>139</v>
      </c>
    </row>
    <row r="138" s="12" customFormat="1">
      <c r="A138" s="12"/>
      <c r="B138" s="251"/>
      <c r="C138" s="252"/>
      <c r="D138" s="247" t="s">
        <v>149</v>
      </c>
      <c r="E138" s="253" t="s">
        <v>1</v>
      </c>
      <c r="F138" s="254" t="s">
        <v>1276</v>
      </c>
      <c r="G138" s="252"/>
      <c r="H138" s="253" t="s">
        <v>1</v>
      </c>
      <c r="I138" s="255"/>
      <c r="J138" s="255"/>
      <c r="K138" s="252"/>
      <c r="L138" s="252"/>
      <c r="M138" s="256"/>
      <c r="N138" s="257"/>
      <c r="O138" s="258"/>
      <c r="P138" s="258"/>
      <c r="Q138" s="258"/>
      <c r="R138" s="258"/>
      <c r="S138" s="258"/>
      <c r="T138" s="258"/>
      <c r="U138" s="258"/>
      <c r="V138" s="258"/>
      <c r="W138" s="258"/>
      <c r="X138" s="259"/>
      <c r="Y138" s="12"/>
      <c r="Z138" s="12"/>
      <c r="AA138" s="12"/>
      <c r="AB138" s="12"/>
      <c r="AC138" s="12"/>
      <c r="AD138" s="12"/>
      <c r="AE138" s="12"/>
      <c r="AT138" s="260" t="s">
        <v>149</v>
      </c>
      <c r="AU138" s="260" t="s">
        <v>85</v>
      </c>
      <c r="AV138" s="12" t="s">
        <v>85</v>
      </c>
      <c r="AW138" s="12" t="s">
        <v>5</v>
      </c>
      <c r="AX138" s="12" t="s">
        <v>77</v>
      </c>
      <c r="AY138" s="260" t="s">
        <v>139</v>
      </c>
    </row>
    <row r="139" s="13" customFormat="1">
      <c r="A139" s="13"/>
      <c r="B139" s="261"/>
      <c r="C139" s="262"/>
      <c r="D139" s="247" t="s">
        <v>149</v>
      </c>
      <c r="E139" s="263" t="s">
        <v>1</v>
      </c>
      <c r="F139" s="264" t="s">
        <v>85</v>
      </c>
      <c r="G139" s="262"/>
      <c r="H139" s="265">
        <v>1</v>
      </c>
      <c r="I139" s="266"/>
      <c r="J139" s="266"/>
      <c r="K139" s="262"/>
      <c r="L139" s="262"/>
      <c r="M139" s="267"/>
      <c r="N139" s="268"/>
      <c r="O139" s="269"/>
      <c r="P139" s="269"/>
      <c r="Q139" s="269"/>
      <c r="R139" s="269"/>
      <c r="S139" s="269"/>
      <c r="T139" s="269"/>
      <c r="U139" s="269"/>
      <c r="V139" s="269"/>
      <c r="W139" s="269"/>
      <c r="X139" s="270"/>
      <c r="Y139" s="13"/>
      <c r="Z139" s="13"/>
      <c r="AA139" s="13"/>
      <c r="AB139" s="13"/>
      <c r="AC139" s="13"/>
      <c r="AD139" s="13"/>
      <c r="AE139" s="13"/>
      <c r="AT139" s="271" t="s">
        <v>149</v>
      </c>
      <c r="AU139" s="271" t="s">
        <v>85</v>
      </c>
      <c r="AV139" s="13" t="s">
        <v>87</v>
      </c>
      <c r="AW139" s="13" t="s">
        <v>5</v>
      </c>
      <c r="AX139" s="13" t="s">
        <v>77</v>
      </c>
      <c r="AY139" s="271" t="s">
        <v>139</v>
      </c>
    </row>
    <row r="140" s="14" customFormat="1">
      <c r="A140" s="14"/>
      <c r="B140" s="272"/>
      <c r="C140" s="273"/>
      <c r="D140" s="247" t="s">
        <v>149</v>
      </c>
      <c r="E140" s="274" t="s">
        <v>1</v>
      </c>
      <c r="F140" s="275" t="s">
        <v>154</v>
      </c>
      <c r="G140" s="273"/>
      <c r="H140" s="276">
        <v>2</v>
      </c>
      <c r="I140" s="277"/>
      <c r="J140" s="277"/>
      <c r="K140" s="273"/>
      <c r="L140" s="273"/>
      <c r="M140" s="278"/>
      <c r="N140" s="279"/>
      <c r="O140" s="280"/>
      <c r="P140" s="280"/>
      <c r="Q140" s="280"/>
      <c r="R140" s="280"/>
      <c r="S140" s="280"/>
      <c r="T140" s="280"/>
      <c r="U140" s="280"/>
      <c r="V140" s="280"/>
      <c r="W140" s="280"/>
      <c r="X140" s="281"/>
      <c r="Y140" s="14"/>
      <c r="Z140" s="14"/>
      <c r="AA140" s="14"/>
      <c r="AB140" s="14"/>
      <c r="AC140" s="14"/>
      <c r="AD140" s="14"/>
      <c r="AE140" s="14"/>
      <c r="AT140" s="282" t="s">
        <v>149</v>
      </c>
      <c r="AU140" s="282" t="s">
        <v>85</v>
      </c>
      <c r="AV140" s="14" t="s">
        <v>146</v>
      </c>
      <c r="AW140" s="14" t="s">
        <v>5</v>
      </c>
      <c r="AX140" s="14" t="s">
        <v>85</v>
      </c>
      <c r="AY140" s="282" t="s">
        <v>139</v>
      </c>
    </row>
    <row r="141" s="2" customFormat="1" ht="55.5" customHeight="1">
      <c r="A141" s="37"/>
      <c r="B141" s="38"/>
      <c r="C141" s="283" t="s">
        <v>193</v>
      </c>
      <c r="D141" s="283" t="s">
        <v>409</v>
      </c>
      <c r="E141" s="284" t="s">
        <v>1277</v>
      </c>
      <c r="F141" s="285" t="s">
        <v>1278</v>
      </c>
      <c r="G141" s="286" t="s">
        <v>164</v>
      </c>
      <c r="H141" s="287">
        <v>2</v>
      </c>
      <c r="I141" s="288"/>
      <c r="J141" s="288"/>
      <c r="K141" s="289">
        <f>ROUND(P141*H141,2)</f>
        <v>0</v>
      </c>
      <c r="L141" s="285" t="s">
        <v>144</v>
      </c>
      <c r="M141" s="43"/>
      <c r="N141" s="290" t="s">
        <v>1</v>
      </c>
      <c r="O141" s="241" t="s">
        <v>40</v>
      </c>
      <c r="P141" s="242">
        <f>I141+J141</f>
        <v>0</v>
      </c>
      <c r="Q141" s="242">
        <f>ROUND(I141*H141,2)</f>
        <v>0</v>
      </c>
      <c r="R141" s="242">
        <f>ROUND(J141*H141,2)</f>
        <v>0</v>
      </c>
      <c r="S141" s="90"/>
      <c r="T141" s="243">
        <f>S141*H141</f>
        <v>0</v>
      </c>
      <c r="U141" s="243">
        <v>0</v>
      </c>
      <c r="V141" s="243">
        <f>U141*H141</f>
        <v>0</v>
      </c>
      <c r="W141" s="243">
        <v>0</v>
      </c>
      <c r="X141" s="244">
        <f>W141*H141</f>
        <v>0</v>
      </c>
      <c r="Y141" s="37"/>
      <c r="Z141" s="37"/>
      <c r="AA141" s="37"/>
      <c r="AB141" s="37"/>
      <c r="AC141" s="37"/>
      <c r="AD141" s="37"/>
      <c r="AE141" s="37"/>
      <c r="AR141" s="245" t="s">
        <v>1270</v>
      </c>
      <c r="AT141" s="245" t="s">
        <v>409</v>
      </c>
      <c r="AU141" s="245" t="s">
        <v>85</v>
      </c>
      <c r="AY141" s="16" t="s">
        <v>139</v>
      </c>
      <c r="BE141" s="246">
        <f>IF(O141="základní",K141,0)</f>
        <v>0</v>
      </c>
      <c r="BF141" s="246">
        <f>IF(O141="snížená",K141,0)</f>
        <v>0</v>
      </c>
      <c r="BG141" s="246">
        <f>IF(O141="zákl. přenesená",K141,0)</f>
        <v>0</v>
      </c>
      <c r="BH141" s="246">
        <f>IF(O141="sníž. přenesená",K141,0)</f>
        <v>0</v>
      </c>
      <c r="BI141" s="246">
        <f>IF(O141="nulová",K141,0)</f>
        <v>0</v>
      </c>
      <c r="BJ141" s="16" t="s">
        <v>85</v>
      </c>
      <c r="BK141" s="246">
        <f>ROUND(P141*H141,2)</f>
        <v>0</v>
      </c>
      <c r="BL141" s="16" t="s">
        <v>1270</v>
      </c>
      <c r="BM141" s="245" t="s">
        <v>1279</v>
      </c>
    </row>
    <row r="142" s="2" customFormat="1">
      <c r="A142" s="37"/>
      <c r="B142" s="38"/>
      <c r="C142" s="39"/>
      <c r="D142" s="247" t="s">
        <v>148</v>
      </c>
      <c r="E142" s="39"/>
      <c r="F142" s="248" t="s">
        <v>1278</v>
      </c>
      <c r="G142" s="39"/>
      <c r="H142" s="39"/>
      <c r="I142" s="144"/>
      <c r="J142" s="144"/>
      <c r="K142" s="39"/>
      <c r="L142" s="39"/>
      <c r="M142" s="43"/>
      <c r="N142" s="249"/>
      <c r="O142" s="250"/>
      <c r="P142" s="90"/>
      <c r="Q142" s="90"/>
      <c r="R142" s="90"/>
      <c r="S142" s="90"/>
      <c r="T142" s="90"/>
      <c r="U142" s="90"/>
      <c r="V142" s="90"/>
      <c r="W142" s="90"/>
      <c r="X142" s="91"/>
      <c r="Y142" s="37"/>
      <c r="Z142" s="37"/>
      <c r="AA142" s="37"/>
      <c r="AB142" s="37"/>
      <c r="AC142" s="37"/>
      <c r="AD142" s="37"/>
      <c r="AE142" s="37"/>
      <c r="AT142" s="16" t="s">
        <v>148</v>
      </c>
      <c r="AU142" s="16" t="s">
        <v>85</v>
      </c>
    </row>
    <row r="143" s="13" customFormat="1">
      <c r="A143" s="13"/>
      <c r="B143" s="261"/>
      <c r="C143" s="262"/>
      <c r="D143" s="247" t="s">
        <v>149</v>
      </c>
      <c r="E143" s="263" t="s">
        <v>1</v>
      </c>
      <c r="F143" s="264" t="s">
        <v>85</v>
      </c>
      <c r="G143" s="262"/>
      <c r="H143" s="265">
        <v>1</v>
      </c>
      <c r="I143" s="266"/>
      <c r="J143" s="266"/>
      <c r="K143" s="262"/>
      <c r="L143" s="262"/>
      <c r="M143" s="267"/>
      <c r="N143" s="268"/>
      <c r="O143" s="269"/>
      <c r="P143" s="269"/>
      <c r="Q143" s="269"/>
      <c r="R143" s="269"/>
      <c r="S143" s="269"/>
      <c r="T143" s="269"/>
      <c r="U143" s="269"/>
      <c r="V143" s="269"/>
      <c r="W143" s="269"/>
      <c r="X143" s="270"/>
      <c r="Y143" s="13"/>
      <c r="Z143" s="13"/>
      <c r="AA143" s="13"/>
      <c r="AB143" s="13"/>
      <c r="AC143" s="13"/>
      <c r="AD143" s="13"/>
      <c r="AE143" s="13"/>
      <c r="AT143" s="271" t="s">
        <v>149</v>
      </c>
      <c r="AU143" s="271" t="s">
        <v>85</v>
      </c>
      <c r="AV143" s="13" t="s">
        <v>87</v>
      </c>
      <c r="AW143" s="13" t="s">
        <v>5</v>
      </c>
      <c r="AX143" s="13" t="s">
        <v>77</v>
      </c>
      <c r="AY143" s="271" t="s">
        <v>139</v>
      </c>
    </row>
    <row r="144" s="12" customFormat="1">
      <c r="A144" s="12"/>
      <c r="B144" s="251"/>
      <c r="C144" s="252"/>
      <c r="D144" s="247" t="s">
        <v>149</v>
      </c>
      <c r="E144" s="253" t="s">
        <v>1</v>
      </c>
      <c r="F144" s="254" t="s">
        <v>1280</v>
      </c>
      <c r="G144" s="252"/>
      <c r="H144" s="253" t="s">
        <v>1</v>
      </c>
      <c r="I144" s="255"/>
      <c r="J144" s="255"/>
      <c r="K144" s="252"/>
      <c r="L144" s="252"/>
      <c r="M144" s="256"/>
      <c r="N144" s="257"/>
      <c r="O144" s="258"/>
      <c r="P144" s="258"/>
      <c r="Q144" s="258"/>
      <c r="R144" s="258"/>
      <c r="S144" s="258"/>
      <c r="T144" s="258"/>
      <c r="U144" s="258"/>
      <c r="V144" s="258"/>
      <c r="W144" s="258"/>
      <c r="X144" s="259"/>
      <c r="Y144" s="12"/>
      <c r="Z144" s="12"/>
      <c r="AA144" s="12"/>
      <c r="AB144" s="12"/>
      <c r="AC144" s="12"/>
      <c r="AD144" s="12"/>
      <c r="AE144" s="12"/>
      <c r="AT144" s="260" t="s">
        <v>149</v>
      </c>
      <c r="AU144" s="260" t="s">
        <v>85</v>
      </c>
      <c r="AV144" s="12" t="s">
        <v>85</v>
      </c>
      <c r="AW144" s="12" t="s">
        <v>5</v>
      </c>
      <c r="AX144" s="12" t="s">
        <v>77</v>
      </c>
      <c r="AY144" s="260" t="s">
        <v>139</v>
      </c>
    </row>
    <row r="145" s="13" customFormat="1">
      <c r="A145" s="13"/>
      <c r="B145" s="261"/>
      <c r="C145" s="262"/>
      <c r="D145" s="247" t="s">
        <v>149</v>
      </c>
      <c r="E145" s="263" t="s">
        <v>1</v>
      </c>
      <c r="F145" s="264" t="s">
        <v>85</v>
      </c>
      <c r="G145" s="262"/>
      <c r="H145" s="265">
        <v>1</v>
      </c>
      <c r="I145" s="266"/>
      <c r="J145" s="266"/>
      <c r="K145" s="262"/>
      <c r="L145" s="262"/>
      <c r="M145" s="267"/>
      <c r="N145" s="268"/>
      <c r="O145" s="269"/>
      <c r="P145" s="269"/>
      <c r="Q145" s="269"/>
      <c r="R145" s="269"/>
      <c r="S145" s="269"/>
      <c r="T145" s="269"/>
      <c r="U145" s="269"/>
      <c r="V145" s="269"/>
      <c r="W145" s="269"/>
      <c r="X145" s="270"/>
      <c r="Y145" s="13"/>
      <c r="Z145" s="13"/>
      <c r="AA145" s="13"/>
      <c r="AB145" s="13"/>
      <c r="AC145" s="13"/>
      <c r="AD145" s="13"/>
      <c r="AE145" s="13"/>
      <c r="AT145" s="271" t="s">
        <v>149</v>
      </c>
      <c r="AU145" s="271" t="s">
        <v>85</v>
      </c>
      <c r="AV145" s="13" t="s">
        <v>87</v>
      </c>
      <c r="AW145" s="13" t="s">
        <v>5</v>
      </c>
      <c r="AX145" s="13" t="s">
        <v>77</v>
      </c>
      <c r="AY145" s="271" t="s">
        <v>139</v>
      </c>
    </row>
    <row r="146" s="14" customFormat="1">
      <c r="A146" s="14"/>
      <c r="B146" s="272"/>
      <c r="C146" s="273"/>
      <c r="D146" s="247" t="s">
        <v>149</v>
      </c>
      <c r="E146" s="274" t="s">
        <v>1</v>
      </c>
      <c r="F146" s="275" t="s">
        <v>154</v>
      </c>
      <c r="G146" s="273"/>
      <c r="H146" s="276">
        <v>2</v>
      </c>
      <c r="I146" s="277"/>
      <c r="J146" s="277"/>
      <c r="K146" s="273"/>
      <c r="L146" s="273"/>
      <c r="M146" s="278"/>
      <c r="N146" s="279"/>
      <c r="O146" s="280"/>
      <c r="P146" s="280"/>
      <c r="Q146" s="280"/>
      <c r="R146" s="280"/>
      <c r="S146" s="280"/>
      <c r="T146" s="280"/>
      <c r="U146" s="280"/>
      <c r="V146" s="280"/>
      <c r="W146" s="280"/>
      <c r="X146" s="281"/>
      <c r="Y146" s="14"/>
      <c r="Z146" s="14"/>
      <c r="AA146" s="14"/>
      <c r="AB146" s="14"/>
      <c r="AC146" s="14"/>
      <c r="AD146" s="14"/>
      <c r="AE146" s="14"/>
      <c r="AT146" s="282" t="s">
        <v>149</v>
      </c>
      <c r="AU146" s="282" t="s">
        <v>85</v>
      </c>
      <c r="AV146" s="14" t="s">
        <v>146</v>
      </c>
      <c r="AW146" s="14" t="s">
        <v>5</v>
      </c>
      <c r="AX146" s="14" t="s">
        <v>85</v>
      </c>
      <c r="AY146" s="282" t="s">
        <v>139</v>
      </c>
    </row>
    <row r="147" s="2" customFormat="1" ht="21.75" customHeight="1">
      <c r="A147" s="37"/>
      <c r="B147" s="38"/>
      <c r="C147" s="283" t="s">
        <v>200</v>
      </c>
      <c r="D147" s="283" t="s">
        <v>409</v>
      </c>
      <c r="E147" s="284" t="s">
        <v>1281</v>
      </c>
      <c r="F147" s="285" t="s">
        <v>1282</v>
      </c>
      <c r="G147" s="286" t="s">
        <v>164</v>
      </c>
      <c r="H147" s="287">
        <v>1</v>
      </c>
      <c r="I147" s="288"/>
      <c r="J147" s="288"/>
      <c r="K147" s="289">
        <f>ROUND(P147*H147,2)</f>
        <v>0</v>
      </c>
      <c r="L147" s="285" t="s">
        <v>144</v>
      </c>
      <c r="M147" s="43"/>
      <c r="N147" s="290" t="s">
        <v>1</v>
      </c>
      <c r="O147" s="241" t="s">
        <v>40</v>
      </c>
      <c r="P147" s="242">
        <f>I147+J147</f>
        <v>0</v>
      </c>
      <c r="Q147" s="242">
        <f>ROUND(I147*H147,2)</f>
        <v>0</v>
      </c>
      <c r="R147" s="242">
        <f>ROUND(J147*H147,2)</f>
        <v>0</v>
      </c>
      <c r="S147" s="90"/>
      <c r="T147" s="243">
        <f>S147*H147</f>
        <v>0</v>
      </c>
      <c r="U147" s="243">
        <v>0</v>
      </c>
      <c r="V147" s="243">
        <f>U147*H147</f>
        <v>0</v>
      </c>
      <c r="W147" s="243">
        <v>0</v>
      </c>
      <c r="X147" s="244">
        <f>W147*H147</f>
        <v>0</v>
      </c>
      <c r="Y147" s="37"/>
      <c r="Z147" s="37"/>
      <c r="AA147" s="37"/>
      <c r="AB147" s="37"/>
      <c r="AC147" s="37"/>
      <c r="AD147" s="37"/>
      <c r="AE147" s="37"/>
      <c r="AR147" s="245" t="s">
        <v>146</v>
      </c>
      <c r="AT147" s="245" t="s">
        <v>409</v>
      </c>
      <c r="AU147" s="245" t="s">
        <v>85</v>
      </c>
      <c r="AY147" s="16" t="s">
        <v>139</v>
      </c>
      <c r="BE147" s="246">
        <f>IF(O147="základní",K147,0)</f>
        <v>0</v>
      </c>
      <c r="BF147" s="246">
        <f>IF(O147="snížená",K147,0)</f>
        <v>0</v>
      </c>
      <c r="BG147" s="246">
        <f>IF(O147="zákl. přenesená",K147,0)</f>
        <v>0</v>
      </c>
      <c r="BH147" s="246">
        <f>IF(O147="sníž. přenesená",K147,0)</f>
        <v>0</v>
      </c>
      <c r="BI147" s="246">
        <f>IF(O147="nulová",K147,0)</f>
        <v>0</v>
      </c>
      <c r="BJ147" s="16" t="s">
        <v>85</v>
      </c>
      <c r="BK147" s="246">
        <f>ROUND(P147*H147,2)</f>
        <v>0</v>
      </c>
      <c r="BL147" s="16" t="s">
        <v>146</v>
      </c>
      <c r="BM147" s="245" t="s">
        <v>1283</v>
      </c>
    </row>
    <row r="148" s="2" customFormat="1">
      <c r="A148" s="37"/>
      <c r="B148" s="38"/>
      <c r="C148" s="39"/>
      <c r="D148" s="247" t="s">
        <v>148</v>
      </c>
      <c r="E148" s="39"/>
      <c r="F148" s="248" t="s">
        <v>1282</v>
      </c>
      <c r="G148" s="39"/>
      <c r="H148" s="39"/>
      <c r="I148" s="144"/>
      <c r="J148" s="144"/>
      <c r="K148" s="39"/>
      <c r="L148" s="39"/>
      <c r="M148" s="43"/>
      <c r="N148" s="249"/>
      <c r="O148" s="250"/>
      <c r="P148" s="90"/>
      <c r="Q148" s="90"/>
      <c r="R148" s="90"/>
      <c r="S148" s="90"/>
      <c r="T148" s="90"/>
      <c r="U148" s="90"/>
      <c r="V148" s="90"/>
      <c r="W148" s="90"/>
      <c r="X148" s="91"/>
      <c r="Y148" s="37"/>
      <c r="Z148" s="37"/>
      <c r="AA148" s="37"/>
      <c r="AB148" s="37"/>
      <c r="AC148" s="37"/>
      <c r="AD148" s="37"/>
      <c r="AE148" s="37"/>
      <c r="AT148" s="16" t="s">
        <v>148</v>
      </c>
      <c r="AU148" s="16" t="s">
        <v>85</v>
      </c>
    </row>
    <row r="149" s="12" customFormat="1">
      <c r="A149" s="12"/>
      <c r="B149" s="251"/>
      <c r="C149" s="252"/>
      <c r="D149" s="247" t="s">
        <v>149</v>
      </c>
      <c r="E149" s="253" t="s">
        <v>1</v>
      </c>
      <c r="F149" s="254" t="s">
        <v>1284</v>
      </c>
      <c r="G149" s="252"/>
      <c r="H149" s="253" t="s">
        <v>1</v>
      </c>
      <c r="I149" s="255"/>
      <c r="J149" s="255"/>
      <c r="K149" s="252"/>
      <c r="L149" s="252"/>
      <c r="M149" s="256"/>
      <c r="N149" s="257"/>
      <c r="O149" s="258"/>
      <c r="P149" s="258"/>
      <c r="Q149" s="258"/>
      <c r="R149" s="258"/>
      <c r="S149" s="258"/>
      <c r="T149" s="258"/>
      <c r="U149" s="258"/>
      <c r="V149" s="258"/>
      <c r="W149" s="258"/>
      <c r="X149" s="259"/>
      <c r="Y149" s="12"/>
      <c r="Z149" s="12"/>
      <c r="AA149" s="12"/>
      <c r="AB149" s="12"/>
      <c r="AC149" s="12"/>
      <c r="AD149" s="12"/>
      <c r="AE149" s="12"/>
      <c r="AT149" s="260" t="s">
        <v>149</v>
      </c>
      <c r="AU149" s="260" t="s">
        <v>85</v>
      </c>
      <c r="AV149" s="12" t="s">
        <v>85</v>
      </c>
      <c r="AW149" s="12" t="s">
        <v>5</v>
      </c>
      <c r="AX149" s="12" t="s">
        <v>77</v>
      </c>
      <c r="AY149" s="260" t="s">
        <v>139</v>
      </c>
    </row>
    <row r="150" s="13" customFormat="1">
      <c r="A150" s="13"/>
      <c r="B150" s="261"/>
      <c r="C150" s="262"/>
      <c r="D150" s="247" t="s">
        <v>149</v>
      </c>
      <c r="E150" s="263" t="s">
        <v>1</v>
      </c>
      <c r="F150" s="264" t="s">
        <v>85</v>
      </c>
      <c r="G150" s="262"/>
      <c r="H150" s="265">
        <v>1</v>
      </c>
      <c r="I150" s="266"/>
      <c r="J150" s="266"/>
      <c r="K150" s="262"/>
      <c r="L150" s="262"/>
      <c r="M150" s="267"/>
      <c r="N150" s="268"/>
      <c r="O150" s="269"/>
      <c r="P150" s="269"/>
      <c r="Q150" s="269"/>
      <c r="R150" s="269"/>
      <c r="S150" s="269"/>
      <c r="T150" s="269"/>
      <c r="U150" s="269"/>
      <c r="V150" s="269"/>
      <c r="W150" s="269"/>
      <c r="X150" s="270"/>
      <c r="Y150" s="13"/>
      <c r="Z150" s="13"/>
      <c r="AA150" s="13"/>
      <c r="AB150" s="13"/>
      <c r="AC150" s="13"/>
      <c r="AD150" s="13"/>
      <c r="AE150" s="13"/>
      <c r="AT150" s="271" t="s">
        <v>149</v>
      </c>
      <c r="AU150" s="271" t="s">
        <v>85</v>
      </c>
      <c r="AV150" s="13" t="s">
        <v>87</v>
      </c>
      <c r="AW150" s="13" t="s">
        <v>5</v>
      </c>
      <c r="AX150" s="13" t="s">
        <v>77</v>
      </c>
      <c r="AY150" s="271" t="s">
        <v>139</v>
      </c>
    </row>
    <row r="151" s="14" customFormat="1">
      <c r="A151" s="14"/>
      <c r="B151" s="272"/>
      <c r="C151" s="273"/>
      <c r="D151" s="247" t="s">
        <v>149</v>
      </c>
      <c r="E151" s="274" t="s">
        <v>1</v>
      </c>
      <c r="F151" s="275" t="s">
        <v>154</v>
      </c>
      <c r="G151" s="273"/>
      <c r="H151" s="276">
        <v>1</v>
      </c>
      <c r="I151" s="277"/>
      <c r="J151" s="277"/>
      <c r="K151" s="273"/>
      <c r="L151" s="273"/>
      <c r="M151" s="278"/>
      <c r="N151" s="279"/>
      <c r="O151" s="280"/>
      <c r="P151" s="280"/>
      <c r="Q151" s="280"/>
      <c r="R151" s="280"/>
      <c r="S151" s="280"/>
      <c r="T151" s="280"/>
      <c r="U151" s="280"/>
      <c r="V151" s="280"/>
      <c r="W151" s="280"/>
      <c r="X151" s="281"/>
      <c r="Y151" s="14"/>
      <c r="Z151" s="14"/>
      <c r="AA151" s="14"/>
      <c r="AB151" s="14"/>
      <c r="AC151" s="14"/>
      <c r="AD151" s="14"/>
      <c r="AE151" s="14"/>
      <c r="AT151" s="282" t="s">
        <v>149</v>
      </c>
      <c r="AU151" s="282" t="s">
        <v>85</v>
      </c>
      <c r="AV151" s="14" t="s">
        <v>146</v>
      </c>
      <c r="AW151" s="14" t="s">
        <v>5</v>
      </c>
      <c r="AX151" s="14" t="s">
        <v>85</v>
      </c>
      <c r="AY151" s="282" t="s">
        <v>139</v>
      </c>
    </row>
    <row r="152" s="2" customFormat="1" ht="21.75" customHeight="1">
      <c r="A152" s="37"/>
      <c r="B152" s="38"/>
      <c r="C152" s="283" t="s">
        <v>145</v>
      </c>
      <c r="D152" s="283" t="s">
        <v>409</v>
      </c>
      <c r="E152" s="284" t="s">
        <v>1285</v>
      </c>
      <c r="F152" s="285" t="s">
        <v>1286</v>
      </c>
      <c r="G152" s="286" t="s">
        <v>164</v>
      </c>
      <c r="H152" s="287">
        <v>1</v>
      </c>
      <c r="I152" s="288"/>
      <c r="J152" s="288"/>
      <c r="K152" s="289">
        <f>ROUND(P152*H152,2)</f>
        <v>0</v>
      </c>
      <c r="L152" s="285" t="s">
        <v>144</v>
      </c>
      <c r="M152" s="43"/>
      <c r="N152" s="290" t="s">
        <v>1</v>
      </c>
      <c r="O152" s="241" t="s">
        <v>40</v>
      </c>
      <c r="P152" s="242">
        <f>I152+J152</f>
        <v>0</v>
      </c>
      <c r="Q152" s="242">
        <f>ROUND(I152*H152,2)</f>
        <v>0</v>
      </c>
      <c r="R152" s="242">
        <f>ROUND(J152*H152,2)</f>
        <v>0</v>
      </c>
      <c r="S152" s="90"/>
      <c r="T152" s="243">
        <f>S152*H152</f>
        <v>0</v>
      </c>
      <c r="U152" s="243">
        <v>0</v>
      </c>
      <c r="V152" s="243">
        <f>U152*H152</f>
        <v>0</v>
      </c>
      <c r="W152" s="243">
        <v>0</v>
      </c>
      <c r="X152" s="244">
        <f>W152*H152</f>
        <v>0</v>
      </c>
      <c r="Y152" s="37"/>
      <c r="Z152" s="37"/>
      <c r="AA152" s="37"/>
      <c r="AB152" s="37"/>
      <c r="AC152" s="37"/>
      <c r="AD152" s="37"/>
      <c r="AE152" s="37"/>
      <c r="AR152" s="245" t="s">
        <v>1270</v>
      </c>
      <c r="AT152" s="245" t="s">
        <v>409</v>
      </c>
      <c r="AU152" s="245" t="s">
        <v>85</v>
      </c>
      <c r="AY152" s="16" t="s">
        <v>139</v>
      </c>
      <c r="BE152" s="246">
        <f>IF(O152="základní",K152,0)</f>
        <v>0</v>
      </c>
      <c r="BF152" s="246">
        <f>IF(O152="snížená",K152,0)</f>
        <v>0</v>
      </c>
      <c r="BG152" s="246">
        <f>IF(O152="zákl. přenesená",K152,0)</f>
        <v>0</v>
      </c>
      <c r="BH152" s="246">
        <f>IF(O152="sníž. přenesená",K152,0)</f>
        <v>0</v>
      </c>
      <c r="BI152" s="246">
        <f>IF(O152="nulová",K152,0)</f>
        <v>0</v>
      </c>
      <c r="BJ152" s="16" t="s">
        <v>85</v>
      </c>
      <c r="BK152" s="246">
        <f>ROUND(P152*H152,2)</f>
        <v>0</v>
      </c>
      <c r="BL152" s="16" t="s">
        <v>1270</v>
      </c>
      <c r="BM152" s="245" t="s">
        <v>1287</v>
      </c>
    </row>
    <row r="153" s="2" customFormat="1">
      <c r="A153" s="37"/>
      <c r="B153" s="38"/>
      <c r="C153" s="39"/>
      <c r="D153" s="247" t="s">
        <v>148</v>
      </c>
      <c r="E153" s="39"/>
      <c r="F153" s="248" t="s">
        <v>1286</v>
      </c>
      <c r="G153" s="39"/>
      <c r="H153" s="39"/>
      <c r="I153" s="144"/>
      <c r="J153" s="144"/>
      <c r="K153" s="39"/>
      <c r="L153" s="39"/>
      <c r="M153" s="43"/>
      <c r="N153" s="249"/>
      <c r="O153" s="250"/>
      <c r="P153" s="90"/>
      <c r="Q153" s="90"/>
      <c r="R153" s="90"/>
      <c r="S153" s="90"/>
      <c r="T153" s="90"/>
      <c r="U153" s="90"/>
      <c r="V153" s="90"/>
      <c r="W153" s="90"/>
      <c r="X153" s="91"/>
      <c r="Y153" s="37"/>
      <c r="Z153" s="37"/>
      <c r="AA153" s="37"/>
      <c r="AB153" s="37"/>
      <c r="AC153" s="37"/>
      <c r="AD153" s="37"/>
      <c r="AE153" s="37"/>
      <c r="AT153" s="16" t="s">
        <v>148</v>
      </c>
      <c r="AU153" s="16" t="s">
        <v>85</v>
      </c>
    </row>
    <row r="154" s="12" customFormat="1">
      <c r="A154" s="12"/>
      <c r="B154" s="251"/>
      <c r="C154" s="252"/>
      <c r="D154" s="247" t="s">
        <v>149</v>
      </c>
      <c r="E154" s="253" t="s">
        <v>1</v>
      </c>
      <c r="F154" s="254" t="s">
        <v>1288</v>
      </c>
      <c r="G154" s="252"/>
      <c r="H154" s="253" t="s">
        <v>1</v>
      </c>
      <c r="I154" s="255"/>
      <c r="J154" s="255"/>
      <c r="K154" s="252"/>
      <c r="L154" s="252"/>
      <c r="M154" s="256"/>
      <c r="N154" s="257"/>
      <c r="O154" s="258"/>
      <c r="P154" s="258"/>
      <c r="Q154" s="258"/>
      <c r="R154" s="258"/>
      <c r="S154" s="258"/>
      <c r="T154" s="258"/>
      <c r="U154" s="258"/>
      <c r="V154" s="258"/>
      <c r="W154" s="258"/>
      <c r="X154" s="259"/>
      <c r="Y154" s="12"/>
      <c r="Z154" s="12"/>
      <c r="AA154" s="12"/>
      <c r="AB154" s="12"/>
      <c r="AC154" s="12"/>
      <c r="AD154" s="12"/>
      <c r="AE154" s="12"/>
      <c r="AT154" s="260" t="s">
        <v>149</v>
      </c>
      <c r="AU154" s="260" t="s">
        <v>85</v>
      </c>
      <c r="AV154" s="12" t="s">
        <v>85</v>
      </c>
      <c r="AW154" s="12" t="s">
        <v>5</v>
      </c>
      <c r="AX154" s="12" t="s">
        <v>77</v>
      </c>
      <c r="AY154" s="260" t="s">
        <v>139</v>
      </c>
    </row>
    <row r="155" s="13" customFormat="1">
      <c r="A155" s="13"/>
      <c r="B155" s="261"/>
      <c r="C155" s="262"/>
      <c r="D155" s="247" t="s">
        <v>149</v>
      </c>
      <c r="E155" s="263" t="s">
        <v>1</v>
      </c>
      <c r="F155" s="264" t="s">
        <v>85</v>
      </c>
      <c r="G155" s="262"/>
      <c r="H155" s="265">
        <v>1</v>
      </c>
      <c r="I155" s="266"/>
      <c r="J155" s="266"/>
      <c r="K155" s="262"/>
      <c r="L155" s="262"/>
      <c r="M155" s="267"/>
      <c r="N155" s="268"/>
      <c r="O155" s="269"/>
      <c r="P155" s="269"/>
      <c r="Q155" s="269"/>
      <c r="R155" s="269"/>
      <c r="S155" s="269"/>
      <c r="T155" s="269"/>
      <c r="U155" s="269"/>
      <c r="V155" s="269"/>
      <c r="W155" s="269"/>
      <c r="X155" s="270"/>
      <c r="Y155" s="13"/>
      <c r="Z155" s="13"/>
      <c r="AA155" s="13"/>
      <c r="AB155" s="13"/>
      <c r="AC155" s="13"/>
      <c r="AD155" s="13"/>
      <c r="AE155" s="13"/>
      <c r="AT155" s="271" t="s">
        <v>149</v>
      </c>
      <c r="AU155" s="271" t="s">
        <v>85</v>
      </c>
      <c r="AV155" s="13" t="s">
        <v>87</v>
      </c>
      <c r="AW155" s="13" t="s">
        <v>5</v>
      </c>
      <c r="AX155" s="13" t="s">
        <v>77</v>
      </c>
      <c r="AY155" s="271" t="s">
        <v>139</v>
      </c>
    </row>
    <row r="156" s="14" customFormat="1">
      <c r="A156" s="14"/>
      <c r="B156" s="272"/>
      <c r="C156" s="273"/>
      <c r="D156" s="247" t="s">
        <v>149</v>
      </c>
      <c r="E156" s="274" t="s">
        <v>1</v>
      </c>
      <c r="F156" s="275" t="s">
        <v>154</v>
      </c>
      <c r="G156" s="273"/>
      <c r="H156" s="276">
        <v>1</v>
      </c>
      <c r="I156" s="277"/>
      <c r="J156" s="277"/>
      <c r="K156" s="273"/>
      <c r="L156" s="273"/>
      <c r="M156" s="278"/>
      <c r="N156" s="291"/>
      <c r="O156" s="292"/>
      <c r="P156" s="292"/>
      <c r="Q156" s="292"/>
      <c r="R156" s="292"/>
      <c r="S156" s="292"/>
      <c r="T156" s="292"/>
      <c r="U156" s="292"/>
      <c r="V156" s="292"/>
      <c r="W156" s="292"/>
      <c r="X156" s="293"/>
      <c r="Y156" s="14"/>
      <c r="Z156" s="14"/>
      <c r="AA156" s="14"/>
      <c r="AB156" s="14"/>
      <c r="AC156" s="14"/>
      <c r="AD156" s="14"/>
      <c r="AE156" s="14"/>
      <c r="AT156" s="282" t="s">
        <v>149</v>
      </c>
      <c r="AU156" s="282" t="s">
        <v>85</v>
      </c>
      <c r="AV156" s="14" t="s">
        <v>146</v>
      </c>
      <c r="AW156" s="14" t="s">
        <v>5</v>
      </c>
      <c r="AX156" s="14" t="s">
        <v>85</v>
      </c>
      <c r="AY156" s="282" t="s">
        <v>139</v>
      </c>
    </row>
    <row r="157" s="2" customFormat="1" ht="6.96" customHeight="1">
      <c r="A157" s="37"/>
      <c r="B157" s="65"/>
      <c r="C157" s="66"/>
      <c r="D157" s="66"/>
      <c r="E157" s="66"/>
      <c r="F157" s="66"/>
      <c r="G157" s="66"/>
      <c r="H157" s="66"/>
      <c r="I157" s="184"/>
      <c r="J157" s="184"/>
      <c r="K157" s="66"/>
      <c r="L157" s="66"/>
      <c r="M157" s="43"/>
      <c r="N157" s="37"/>
      <c r="P157" s="37"/>
      <c r="Q157" s="37"/>
      <c r="R157" s="37"/>
      <c r="S157" s="37"/>
      <c r="T157" s="37"/>
      <c r="U157" s="37"/>
      <c r="V157" s="37"/>
      <c r="W157" s="37"/>
      <c r="X157" s="37"/>
      <c r="Y157" s="37"/>
      <c r="Z157" s="37"/>
      <c r="AA157" s="37"/>
      <c r="AB157" s="37"/>
      <c r="AC157" s="37"/>
      <c r="AD157" s="37"/>
      <c r="AE157" s="37"/>
    </row>
  </sheetData>
  <sheetProtection sheet="1" autoFilter="0" formatColumns="0" formatRows="0" objects="1" scenarios="1" spinCount="100000" saltValue="mITd/t4ySdopwS7tmMCGeeG5uw8MMkwEWF29viwN3kW563pbBDYHbEt/Igs9918Kina3LIEaxMy6kz4WPkQO8A==" hashValue="YvyONtfrudiEFGSiJiS3rnZ8ux94bBz4zjbeNsoUMgd5AdDXFjnqiUSVquMLGje9LsGo0XHVRNS0rv2FkVh3wQ==" algorithmName="SHA-512" password="CC35"/>
  <autoFilter ref="C116:L156"/>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102</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103</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16.5" customHeight="1">
      <c r="B7" s="19"/>
      <c r="E7" s="143" t="str">
        <f>'Rekapitulace stavby'!K6</f>
        <v>Oprava staničních kolejí v žst. Všetaty</v>
      </c>
      <c r="F7" s="142"/>
      <c r="G7" s="142"/>
      <c r="H7" s="142"/>
      <c r="I7" s="136"/>
      <c r="J7" s="136"/>
      <c r="M7" s="19"/>
    </row>
    <row r="8" s="2" customFormat="1" ht="12" customHeight="1">
      <c r="A8" s="37"/>
      <c r="B8" s="43"/>
      <c r="C8" s="37"/>
      <c r="D8" s="142" t="s">
        <v>104</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1289</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30. 7. 2020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106</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107</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ROUND((SUM(BE117:BE125)),  2)</f>
        <v>0</v>
      </c>
      <c r="G35" s="37"/>
      <c r="H35" s="37"/>
      <c r="I35" s="163">
        <v>0.20999999999999999</v>
      </c>
      <c r="J35" s="144"/>
      <c r="K35" s="157">
        <f>ROUND(((SUM(BE117:BE125))*I35),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ROUND((SUM(BF117:BF125)),  2)</f>
        <v>0</v>
      </c>
      <c r="G36" s="37"/>
      <c r="H36" s="37"/>
      <c r="I36" s="163">
        <v>0.14999999999999999</v>
      </c>
      <c r="J36" s="144"/>
      <c r="K36" s="157">
        <f>ROUND(((SUM(BF117:BF125))*I36),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ROUND((SUM(BG117:BG125)),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ROUND((SUM(BH117:BH125)),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ROUND((SUM(BI117:BI125)),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108</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16.5" customHeight="1">
      <c r="A85" s="37"/>
      <c r="B85" s="38"/>
      <c r="C85" s="39"/>
      <c r="D85" s="39"/>
      <c r="E85" s="188" t="str">
        <f>E7</f>
        <v>Oprava staničních kolejí v žst. Všetaty</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104</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O6 - KSU a TP</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30. 7. 2020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109</v>
      </c>
      <c r="D94" s="191"/>
      <c r="E94" s="191"/>
      <c r="F94" s="191"/>
      <c r="G94" s="191"/>
      <c r="H94" s="191"/>
      <c r="I94" s="192" t="s">
        <v>110</v>
      </c>
      <c r="J94" s="192" t="s">
        <v>111</v>
      </c>
      <c r="K94" s="193" t="s">
        <v>112</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113</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114</v>
      </c>
    </row>
    <row r="97" s="9" customFormat="1" ht="24.96" customHeight="1">
      <c r="A97" s="9"/>
      <c r="B97" s="196"/>
      <c r="C97" s="197"/>
      <c r="D97" s="198" t="s">
        <v>119</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120</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16.5" customHeight="1">
      <c r="A107" s="37"/>
      <c r="B107" s="38"/>
      <c r="C107" s="39"/>
      <c r="D107" s="39"/>
      <c r="E107" s="188" t="str">
        <f>E7</f>
        <v>Oprava staničních kolejí v žst. Všetaty</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104</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O6 - KSU a TP</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30. 7. 2020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121</v>
      </c>
      <c r="D116" s="206" t="s">
        <v>60</v>
      </c>
      <c r="E116" s="206" t="s">
        <v>56</v>
      </c>
      <c r="F116" s="206" t="s">
        <v>57</v>
      </c>
      <c r="G116" s="206" t="s">
        <v>122</v>
      </c>
      <c r="H116" s="206" t="s">
        <v>123</v>
      </c>
      <c r="I116" s="207" t="s">
        <v>124</v>
      </c>
      <c r="J116" s="207" t="s">
        <v>125</v>
      </c>
      <c r="K116" s="206" t="s">
        <v>112</v>
      </c>
      <c r="L116" s="208" t="s">
        <v>126</v>
      </c>
      <c r="M116" s="209"/>
      <c r="N116" s="99" t="s">
        <v>1</v>
      </c>
      <c r="O116" s="100" t="s">
        <v>39</v>
      </c>
      <c r="P116" s="100" t="s">
        <v>127</v>
      </c>
      <c r="Q116" s="100" t="s">
        <v>128</v>
      </c>
      <c r="R116" s="100" t="s">
        <v>129</v>
      </c>
      <c r="S116" s="100" t="s">
        <v>130</v>
      </c>
      <c r="T116" s="100" t="s">
        <v>131</v>
      </c>
      <c r="U116" s="100" t="s">
        <v>132</v>
      </c>
      <c r="V116" s="100" t="s">
        <v>133</v>
      </c>
      <c r="W116" s="100" t="s">
        <v>134</v>
      </c>
      <c r="X116" s="101" t="s">
        <v>135</v>
      </c>
      <c r="Y116" s="203"/>
      <c r="Z116" s="203"/>
      <c r="AA116" s="203"/>
      <c r="AB116" s="203"/>
      <c r="AC116" s="203"/>
      <c r="AD116" s="203"/>
      <c r="AE116" s="203"/>
    </row>
    <row r="117" s="2" customFormat="1" ht="22.8" customHeight="1">
      <c r="A117" s="37"/>
      <c r="B117" s="38"/>
      <c r="C117" s="106" t="s">
        <v>136</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114</v>
      </c>
      <c r="BK117" s="215">
        <f>BK118</f>
        <v>0</v>
      </c>
    </row>
    <row r="118" s="11" customFormat="1" ht="25.92" customHeight="1">
      <c r="A118" s="11"/>
      <c r="B118" s="216"/>
      <c r="C118" s="217"/>
      <c r="D118" s="218" t="s">
        <v>76</v>
      </c>
      <c r="E118" s="219" t="s">
        <v>747</v>
      </c>
      <c r="F118" s="219" t="s">
        <v>748</v>
      </c>
      <c r="G118" s="217"/>
      <c r="H118" s="217"/>
      <c r="I118" s="220"/>
      <c r="J118" s="220"/>
      <c r="K118" s="221">
        <f>BK118</f>
        <v>0</v>
      </c>
      <c r="L118" s="217"/>
      <c r="M118" s="222"/>
      <c r="N118" s="223"/>
      <c r="O118" s="224"/>
      <c r="P118" s="224"/>
      <c r="Q118" s="225">
        <f>SUM(Q119:Q125)</f>
        <v>0</v>
      </c>
      <c r="R118" s="225">
        <f>SUM(R119:R125)</f>
        <v>0</v>
      </c>
      <c r="S118" s="224"/>
      <c r="T118" s="226">
        <f>SUM(T119:T125)</f>
        <v>0</v>
      </c>
      <c r="U118" s="224"/>
      <c r="V118" s="226">
        <f>SUM(V119:V125)</f>
        <v>0</v>
      </c>
      <c r="W118" s="224"/>
      <c r="X118" s="227">
        <f>SUM(X119:X125)</f>
        <v>0</v>
      </c>
      <c r="Y118" s="11"/>
      <c r="Z118" s="11"/>
      <c r="AA118" s="11"/>
      <c r="AB118" s="11"/>
      <c r="AC118" s="11"/>
      <c r="AD118" s="11"/>
      <c r="AE118" s="11"/>
      <c r="AR118" s="228" t="s">
        <v>186</v>
      </c>
      <c r="AT118" s="229" t="s">
        <v>76</v>
      </c>
      <c r="AU118" s="229" t="s">
        <v>77</v>
      </c>
      <c r="AY118" s="228" t="s">
        <v>139</v>
      </c>
      <c r="BK118" s="230">
        <f>SUM(BK119:BK125)</f>
        <v>0</v>
      </c>
    </row>
    <row r="119" s="2" customFormat="1" ht="55.5" customHeight="1">
      <c r="A119" s="37"/>
      <c r="B119" s="38"/>
      <c r="C119" s="283" t="s">
        <v>85</v>
      </c>
      <c r="D119" s="283" t="s">
        <v>409</v>
      </c>
      <c r="E119" s="284" t="s">
        <v>1277</v>
      </c>
      <c r="F119" s="285" t="s">
        <v>1278</v>
      </c>
      <c r="G119" s="286" t="s">
        <v>164</v>
      </c>
      <c r="H119" s="287">
        <v>2</v>
      </c>
      <c r="I119" s="288"/>
      <c r="J119" s="288"/>
      <c r="K119" s="289">
        <f>ROUND(P119*H119,2)</f>
        <v>0</v>
      </c>
      <c r="L119" s="285" t="s">
        <v>144</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1270</v>
      </c>
      <c r="AT119" s="245" t="s">
        <v>409</v>
      </c>
      <c r="AU119" s="245" t="s">
        <v>85</v>
      </c>
      <c r="AY119" s="16" t="s">
        <v>139</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1270</v>
      </c>
      <c r="BM119" s="245" t="s">
        <v>1290</v>
      </c>
    </row>
    <row r="120" s="2" customFormat="1">
      <c r="A120" s="37"/>
      <c r="B120" s="38"/>
      <c r="C120" s="39"/>
      <c r="D120" s="247" t="s">
        <v>148</v>
      </c>
      <c r="E120" s="39"/>
      <c r="F120" s="248" t="s">
        <v>1278</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148</v>
      </c>
      <c r="AU120" s="16" t="s">
        <v>85</v>
      </c>
    </row>
    <row r="121" s="12" customFormat="1">
      <c r="A121" s="12"/>
      <c r="B121" s="251"/>
      <c r="C121" s="252"/>
      <c r="D121" s="247" t="s">
        <v>149</v>
      </c>
      <c r="E121" s="253" t="s">
        <v>1</v>
      </c>
      <c r="F121" s="254" t="s">
        <v>1291</v>
      </c>
      <c r="G121" s="252"/>
      <c r="H121" s="253" t="s">
        <v>1</v>
      </c>
      <c r="I121" s="255"/>
      <c r="J121" s="255"/>
      <c r="K121" s="252"/>
      <c r="L121" s="252"/>
      <c r="M121" s="256"/>
      <c r="N121" s="257"/>
      <c r="O121" s="258"/>
      <c r="P121" s="258"/>
      <c r="Q121" s="258"/>
      <c r="R121" s="258"/>
      <c r="S121" s="258"/>
      <c r="T121" s="258"/>
      <c r="U121" s="258"/>
      <c r="V121" s="258"/>
      <c r="W121" s="258"/>
      <c r="X121" s="259"/>
      <c r="Y121" s="12"/>
      <c r="Z121" s="12"/>
      <c r="AA121" s="12"/>
      <c r="AB121" s="12"/>
      <c r="AC121" s="12"/>
      <c r="AD121" s="12"/>
      <c r="AE121" s="12"/>
      <c r="AT121" s="260" t="s">
        <v>149</v>
      </c>
      <c r="AU121" s="260" t="s">
        <v>85</v>
      </c>
      <c r="AV121" s="12" t="s">
        <v>85</v>
      </c>
      <c r="AW121" s="12" t="s">
        <v>5</v>
      </c>
      <c r="AX121" s="12" t="s">
        <v>77</v>
      </c>
      <c r="AY121" s="260" t="s">
        <v>139</v>
      </c>
    </row>
    <row r="122" s="13" customFormat="1">
      <c r="A122" s="13"/>
      <c r="B122" s="261"/>
      <c r="C122" s="262"/>
      <c r="D122" s="247" t="s">
        <v>149</v>
      </c>
      <c r="E122" s="263" t="s">
        <v>1</v>
      </c>
      <c r="F122" s="264" t="s">
        <v>85</v>
      </c>
      <c r="G122" s="262"/>
      <c r="H122" s="265">
        <v>1</v>
      </c>
      <c r="I122" s="266"/>
      <c r="J122" s="266"/>
      <c r="K122" s="262"/>
      <c r="L122" s="262"/>
      <c r="M122" s="267"/>
      <c r="N122" s="268"/>
      <c r="O122" s="269"/>
      <c r="P122" s="269"/>
      <c r="Q122" s="269"/>
      <c r="R122" s="269"/>
      <c r="S122" s="269"/>
      <c r="T122" s="269"/>
      <c r="U122" s="269"/>
      <c r="V122" s="269"/>
      <c r="W122" s="269"/>
      <c r="X122" s="270"/>
      <c r="Y122" s="13"/>
      <c r="Z122" s="13"/>
      <c r="AA122" s="13"/>
      <c r="AB122" s="13"/>
      <c r="AC122" s="13"/>
      <c r="AD122" s="13"/>
      <c r="AE122" s="13"/>
      <c r="AT122" s="271" t="s">
        <v>149</v>
      </c>
      <c r="AU122" s="271" t="s">
        <v>85</v>
      </c>
      <c r="AV122" s="13" t="s">
        <v>87</v>
      </c>
      <c r="AW122" s="13" t="s">
        <v>5</v>
      </c>
      <c r="AX122" s="13" t="s">
        <v>77</v>
      </c>
      <c r="AY122" s="271" t="s">
        <v>139</v>
      </c>
    </row>
    <row r="123" s="12" customFormat="1">
      <c r="A123" s="12"/>
      <c r="B123" s="251"/>
      <c r="C123" s="252"/>
      <c r="D123" s="247" t="s">
        <v>149</v>
      </c>
      <c r="E123" s="253" t="s">
        <v>1</v>
      </c>
      <c r="F123" s="254" t="s">
        <v>1292</v>
      </c>
      <c r="G123" s="252"/>
      <c r="H123" s="253" t="s">
        <v>1</v>
      </c>
      <c r="I123" s="255"/>
      <c r="J123" s="255"/>
      <c r="K123" s="252"/>
      <c r="L123" s="252"/>
      <c r="M123" s="256"/>
      <c r="N123" s="257"/>
      <c r="O123" s="258"/>
      <c r="P123" s="258"/>
      <c r="Q123" s="258"/>
      <c r="R123" s="258"/>
      <c r="S123" s="258"/>
      <c r="T123" s="258"/>
      <c r="U123" s="258"/>
      <c r="V123" s="258"/>
      <c r="W123" s="258"/>
      <c r="X123" s="259"/>
      <c r="Y123" s="12"/>
      <c r="Z123" s="12"/>
      <c r="AA123" s="12"/>
      <c r="AB123" s="12"/>
      <c r="AC123" s="12"/>
      <c r="AD123" s="12"/>
      <c r="AE123" s="12"/>
      <c r="AT123" s="260" t="s">
        <v>149</v>
      </c>
      <c r="AU123" s="260" t="s">
        <v>85</v>
      </c>
      <c r="AV123" s="12" t="s">
        <v>85</v>
      </c>
      <c r="AW123" s="12" t="s">
        <v>5</v>
      </c>
      <c r="AX123" s="12" t="s">
        <v>77</v>
      </c>
      <c r="AY123" s="260" t="s">
        <v>139</v>
      </c>
    </row>
    <row r="124" s="13" customFormat="1">
      <c r="A124" s="13"/>
      <c r="B124" s="261"/>
      <c r="C124" s="262"/>
      <c r="D124" s="247" t="s">
        <v>149</v>
      </c>
      <c r="E124" s="263" t="s">
        <v>1</v>
      </c>
      <c r="F124" s="264" t="s">
        <v>85</v>
      </c>
      <c r="G124" s="262"/>
      <c r="H124" s="265">
        <v>1</v>
      </c>
      <c r="I124" s="266"/>
      <c r="J124" s="266"/>
      <c r="K124" s="262"/>
      <c r="L124" s="262"/>
      <c r="M124" s="267"/>
      <c r="N124" s="268"/>
      <c r="O124" s="269"/>
      <c r="P124" s="269"/>
      <c r="Q124" s="269"/>
      <c r="R124" s="269"/>
      <c r="S124" s="269"/>
      <c r="T124" s="269"/>
      <c r="U124" s="269"/>
      <c r="V124" s="269"/>
      <c r="W124" s="269"/>
      <c r="X124" s="270"/>
      <c r="Y124" s="13"/>
      <c r="Z124" s="13"/>
      <c r="AA124" s="13"/>
      <c r="AB124" s="13"/>
      <c r="AC124" s="13"/>
      <c r="AD124" s="13"/>
      <c r="AE124" s="13"/>
      <c r="AT124" s="271" t="s">
        <v>149</v>
      </c>
      <c r="AU124" s="271" t="s">
        <v>85</v>
      </c>
      <c r="AV124" s="13" t="s">
        <v>87</v>
      </c>
      <c r="AW124" s="13" t="s">
        <v>5</v>
      </c>
      <c r="AX124" s="13" t="s">
        <v>77</v>
      </c>
      <c r="AY124" s="271" t="s">
        <v>139</v>
      </c>
    </row>
    <row r="125" s="14" customFormat="1">
      <c r="A125" s="14"/>
      <c r="B125" s="272"/>
      <c r="C125" s="273"/>
      <c r="D125" s="247" t="s">
        <v>149</v>
      </c>
      <c r="E125" s="274" t="s">
        <v>1</v>
      </c>
      <c r="F125" s="275" t="s">
        <v>154</v>
      </c>
      <c r="G125" s="273"/>
      <c r="H125" s="276">
        <v>2</v>
      </c>
      <c r="I125" s="277"/>
      <c r="J125" s="277"/>
      <c r="K125" s="273"/>
      <c r="L125" s="273"/>
      <c r="M125" s="278"/>
      <c r="N125" s="291"/>
      <c r="O125" s="292"/>
      <c r="P125" s="292"/>
      <c r="Q125" s="292"/>
      <c r="R125" s="292"/>
      <c r="S125" s="292"/>
      <c r="T125" s="292"/>
      <c r="U125" s="292"/>
      <c r="V125" s="292"/>
      <c r="W125" s="292"/>
      <c r="X125" s="293"/>
      <c r="Y125" s="14"/>
      <c r="Z125" s="14"/>
      <c r="AA125" s="14"/>
      <c r="AB125" s="14"/>
      <c r="AC125" s="14"/>
      <c r="AD125" s="14"/>
      <c r="AE125" s="14"/>
      <c r="AT125" s="282" t="s">
        <v>149</v>
      </c>
      <c r="AU125" s="282" t="s">
        <v>85</v>
      </c>
      <c r="AV125" s="14" t="s">
        <v>146</v>
      </c>
      <c r="AW125" s="14" t="s">
        <v>5</v>
      </c>
      <c r="AX125" s="14" t="s">
        <v>85</v>
      </c>
      <c r="AY125" s="282" t="s">
        <v>139</v>
      </c>
    </row>
    <row r="126" s="2" customFormat="1" ht="6.96" customHeight="1">
      <c r="A126" s="37"/>
      <c r="B126" s="65"/>
      <c r="C126" s="66"/>
      <c r="D126" s="66"/>
      <c r="E126" s="66"/>
      <c r="F126" s="66"/>
      <c r="G126" s="66"/>
      <c r="H126" s="66"/>
      <c r="I126" s="184"/>
      <c r="J126" s="184"/>
      <c r="K126" s="66"/>
      <c r="L126" s="66"/>
      <c r="M126" s="43"/>
      <c r="N126" s="37"/>
      <c r="P126" s="37"/>
      <c r="Q126" s="37"/>
      <c r="R126" s="37"/>
      <c r="S126" s="37"/>
      <c r="T126" s="37"/>
      <c r="U126" s="37"/>
      <c r="V126" s="37"/>
      <c r="W126" s="37"/>
      <c r="X126" s="37"/>
      <c r="Y126" s="37"/>
      <c r="Z126" s="37"/>
      <c r="AA126" s="37"/>
      <c r="AB126" s="37"/>
      <c r="AC126" s="37"/>
      <c r="AD126" s="37"/>
      <c r="AE126" s="37"/>
    </row>
  </sheetData>
  <sheetProtection sheet="1" autoFilter="0" formatColumns="0" formatRows="0" objects="1" scenarios="1" spinCount="100000" saltValue="qTe26/buueGNReiYPoz1ceSWpplmFS1R5thlCaRCgUgLFQyPH3XqBsYr3doKItA+HRWNwfYx33S6/KqW2nTvYA==" hashValue="r8mzqAlDXU+L9cB0WQR9Csdgu1bczURdNSo3CQYpvDaK8Fcye8C1YB5CinTMl/Q8cepuozDxy8Pb3te6hCiI+A==" algorithmName="SHA-512" password="CC35"/>
  <autoFilter ref="C116:L125"/>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2020-08-10T11:36:09Z</dcterms:created>
  <dcterms:modified xsi:type="dcterms:W3CDTF">2020-08-10T11:36:19Z</dcterms:modified>
</cp:coreProperties>
</file>